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9612" windowHeight="10896"/>
  </bookViews>
  <sheets>
    <sheet name="Correction Officer (01)" sheetId="8" r:id="rId1"/>
    <sheet name="Safety and Security (21)" sheetId="12" r:id="rId2"/>
    <sheet name="State Pol Sec Scrng Tech (21)" sheetId="15" r:id="rId3"/>
    <sheet name="EnCon Officer (31)" sheetId="9" r:id="rId4"/>
    <sheet name="Park Pl (31)" sheetId="10" r:id="rId5"/>
    <sheet name="NYSCOPA-SSU (01)" sheetId="17" r:id="rId6"/>
    <sheet name="NYSCOPBA-SSU (21)" sheetId="16" r:id="rId7"/>
    <sheet name="APSU (31) sal sched 2005-15" sheetId="14" r:id="rId8"/>
  </sheets>
  <definedNames>
    <definedName name="_xlnm.Print_Area" localSheetId="5">'NYSCOPA-SSU (01)'!$A$1:$M$144</definedName>
    <definedName name="_xlnm.Print_Area" localSheetId="6">'NYSCOPBA-SSU (21)'!$A$1:$Q$112</definedName>
  </definedNames>
  <calcPr calcId="145621"/>
</workbook>
</file>

<file path=xl/calcChain.xml><?xml version="1.0" encoding="utf-8"?>
<calcChain xmlns="http://schemas.openxmlformats.org/spreadsheetml/2006/main">
  <c r="F105" i="10" l="1"/>
  <c r="I30" i="15"/>
  <c r="E30" i="15"/>
  <c r="D30" i="15"/>
  <c r="I31" i="12"/>
  <c r="D31" i="12"/>
  <c r="I106" i="10" l="1"/>
  <c r="D105" i="10"/>
  <c r="E105" i="10"/>
  <c r="D121" i="9"/>
  <c r="D120" i="9"/>
  <c r="I121" i="9"/>
  <c r="D119" i="9"/>
  <c r="D106" i="10" l="1"/>
  <c r="F97" i="10" l="1"/>
  <c r="D97" i="10" l="1"/>
  <c r="D98" i="10"/>
  <c r="I98" i="10"/>
  <c r="E97" i="10"/>
  <c r="K82" i="10"/>
  <c r="I112" i="9"/>
  <c r="D112" i="9"/>
  <c r="D111" i="9"/>
  <c r="D110" i="9"/>
  <c r="E9" i="15" l="1"/>
  <c r="D9" i="15"/>
  <c r="I24" i="12"/>
  <c r="D24" i="12"/>
  <c r="I17" i="12"/>
  <c r="D17" i="12"/>
  <c r="I10" i="12"/>
  <c r="D10" i="12"/>
  <c r="I9" i="15"/>
  <c r="I16" i="15"/>
  <c r="I23" i="15"/>
  <c r="E16" i="15"/>
  <c r="D16" i="15"/>
  <c r="E23" i="15"/>
  <c r="D23" i="15"/>
  <c r="M148" i="16"/>
  <c r="L148" i="16"/>
  <c r="K148" i="16"/>
  <c r="J148" i="16"/>
  <c r="I148" i="16"/>
  <c r="H148" i="16"/>
  <c r="G148" i="16"/>
  <c r="F148" i="16"/>
  <c r="E148" i="16"/>
  <c r="D148" i="16"/>
  <c r="C148" i="16"/>
  <c r="M147" i="16"/>
  <c r="L147" i="16"/>
  <c r="K147" i="16"/>
  <c r="J147" i="16"/>
  <c r="I147" i="16"/>
  <c r="H147" i="16"/>
  <c r="G147" i="16"/>
  <c r="F147" i="16"/>
  <c r="E147" i="16"/>
  <c r="D147" i="16"/>
  <c r="C147" i="16"/>
  <c r="M146" i="16"/>
  <c r="L146" i="16"/>
  <c r="K146" i="16"/>
  <c r="J146" i="16"/>
  <c r="I146" i="16"/>
  <c r="H146" i="16"/>
  <c r="G146" i="16"/>
  <c r="F146" i="16"/>
  <c r="E146" i="16"/>
  <c r="D146" i="16"/>
  <c r="C146" i="16"/>
  <c r="M145" i="16"/>
  <c r="L145" i="16"/>
  <c r="K145" i="16"/>
  <c r="J145" i="16"/>
  <c r="I145" i="16"/>
  <c r="H145" i="16"/>
  <c r="G145" i="16"/>
  <c r="F145" i="16"/>
  <c r="E145" i="16"/>
  <c r="D145" i="16"/>
  <c r="C145" i="16"/>
  <c r="M144" i="16"/>
  <c r="L144" i="16"/>
  <c r="K144" i="16"/>
  <c r="J144" i="16"/>
  <c r="I144" i="16"/>
  <c r="H144" i="16"/>
  <c r="G144" i="16"/>
  <c r="F144" i="16"/>
  <c r="E144" i="16"/>
  <c r="D144" i="16"/>
  <c r="C144" i="16"/>
  <c r="M143" i="16"/>
  <c r="L143" i="16"/>
  <c r="K143" i="16"/>
  <c r="J143" i="16"/>
  <c r="I143" i="16"/>
  <c r="H143" i="16"/>
  <c r="G143" i="16"/>
  <c r="F143" i="16"/>
  <c r="E143" i="16"/>
  <c r="D143" i="16"/>
  <c r="C143" i="16"/>
  <c r="M142" i="16"/>
  <c r="L142" i="16"/>
  <c r="K142" i="16"/>
  <c r="J142" i="16"/>
  <c r="I142" i="16"/>
  <c r="H142" i="16"/>
  <c r="G142" i="16"/>
  <c r="F142" i="16"/>
  <c r="E142" i="16"/>
  <c r="D142" i="16"/>
  <c r="C142" i="16"/>
  <c r="M141" i="16"/>
  <c r="L141" i="16"/>
  <c r="K141" i="16"/>
  <c r="J141" i="16"/>
  <c r="I141" i="16"/>
  <c r="H141" i="16"/>
  <c r="G141" i="16"/>
  <c r="F141" i="16"/>
  <c r="E141" i="16"/>
  <c r="D141" i="16"/>
  <c r="C141" i="16"/>
  <c r="M140" i="16"/>
  <c r="L140" i="16"/>
  <c r="K140" i="16"/>
  <c r="J140" i="16"/>
  <c r="I140" i="16"/>
  <c r="H140" i="16"/>
  <c r="G140" i="16"/>
  <c r="F140" i="16"/>
  <c r="E140" i="16"/>
  <c r="D140" i="16"/>
  <c r="C140" i="16"/>
  <c r="M139" i="16"/>
  <c r="L139" i="16"/>
  <c r="K139" i="16"/>
  <c r="J139" i="16"/>
  <c r="I139" i="16"/>
  <c r="H139" i="16"/>
  <c r="G139" i="16"/>
  <c r="F139" i="16"/>
  <c r="E139" i="16"/>
  <c r="D139" i="16"/>
  <c r="C139" i="16"/>
  <c r="M138" i="16"/>
  <c r="L138" i="16"/>
  <c r="K138" i="16"/>
  <c r="J138" i="16"/>
  <c r="I138" i="16"/>
  <c r="H138" i="16"/>
  <c r="G138" i="16"/>
  <c r="F138" i="16"/>
  <c r="E138" i="16"/>
  <c r="D138" i="16"/>
  <c r="C138" i="16"/>
  <c r="M137" i="16"/>
  <c r="L137" i="16"/>
  <c r="K137" i="16"/>
  <c r="J137" i="16"/>
  <c r="I137" i="16"/>
  <c r="H137" i="16"/>
  <c r="G137" i="16"/>
  <c r="F137" i="16"/>
  <c r="E137" i="16"/>
  <c r="D137" i="16"/>
  <c r="C137" i="16"/>
  <c r="M136" i="16"/>
  <c r="L136" i="16"/>
  <c r="K136" i="16"/>
  <c r="J136" i="16"/>
  <c r="I136" i="16"/>
  <c r="H136" i="16"/>
  <c r="G136" i="16"/>
  <c r="F136" i="16"/>
  <c r="E136" i="16"/>
  <c r="D136" i="16"/>
  <c r="C136" i="16"/>
  <c r="M135" i="16"/>
  <c r="L135" i="16"/>
  <c r="K135" i="16"/>
  <c r="J135" i="16"/>
  <c r="I135" i="16"/>
  <c r="H135" i="16"/>
  <c r="G135" i="16"/>
  <c r="F135" i="16"/>
  <c r="E135" i="16"/>
  <c r="D135" i="16"/>
  <c r="C135" i="16"/>
  <c r="M134" i="16"/>
  <c r="L134" i="16"/>
  <c r="K134" i="16"/>
  <c r="J134" i="16"/>
  <c r="I134" i="16"/>
  <c r="H134" i="16"/>
  <c r="G134" i="16"/>
  <c r="F134" i="16"/>
  <c r="E134" i="16"/>
  <c r="D134" i="16"/>
  <c r="C134" i="16"/>
  <c r="M133" i="16"/>
  <c r="L133" i="16"/>
  <c r="K133" i="16"/>
  <c r="J133" i="16"/>
  <c r="I133" i="16"/>
  <c r="H133" i="16"/>
  <c r="G133" i="16"/>
  <c r="F133" i="16"/>
  <c r="E133" i="16"/>
  <c r="D133" i="16"/>
  <c r="C133" i="16"/>
  <c r="M132" i="16"/>
  <c r="L132" i="16"/>
  <c r="K132" i="16"/>
  <c r="J132" i="16"/>
  <c r="I132" i="16"/>
  <c r="H132" i="16"/>
  <c r="G132" i="16"/>
  <c r="F132" i="16"/>
  <c r="E132" i="16"/>
  <c r="D132" i="16"/>
  <c r="C132" i="16"/>
  <c r="M131" i="16"/>
  <c r="L131" i="16"/>
  <c r="K131" i="16"/>
  <c r="J131" i="16"/>
  <c r="I131" i="16"/>
  <c r="H131" i="16"/>
  <c r="G131" i="16"/>
  <c r="F131" i="16"/>
  <c r="E131" i="16"/>
  <c r="D131" i="16"/>
  <c r="C131" i="16"/>
  <c r="M130" i="16"/>
  <c r="L130" i="16"/>
  <c r="K130" i="16"/>
  <c r="J130" i="16"/>
  <c r="I130" i="16"/>
  <c r="H130" i="16"/>
  <c r="G130" i="16"/>
  <c r="F130" i="16"/>
  <c r="E130" i="16"/>
  <c r="D130" i="16"/>
  <c r="C130" i="16"/>
  <c r="M129" i="16"/>
  <c r="L129" i="16"/>
  <c r="K129" i="16"/>
  <c r="J129" i="16"/>
  <c r="I129" i="16"/>
  <c r="H129" i="16"/>
  <c r="G129" i="16"/>
  <c r="F129" i="16"/>
  <c r="E129" i="16"/>
  <c r="D129" i="16"/>
  <c r="C129" i="16"/>
  <c r="M128" i="16"/>
  <c r="L128" i="16"/>
  <c r="K128" i="16"/>
  <c r="J128" i="16"/>
  <c r="I128" i="16"/>
  <c r="H128" i="16"/>
  <c r="G128" i="16"/>
  <c r="F128" i="16"/>
  <c r="E128" i="16"/>
  <c r="D128" i="16"/>
  <c r="C128" i="16"/>
  <c r="M127" i="16"/>
  <c r="L127" i="16"/>
  <c r="K127" i="16"/>
  <c r="J127" i="16"/>
  <c r="I127" i="16"/>
  <c r="H127" i="16"/>
  <c r="G127" i="16"/>
  <c r="F127" i="16"/>
  <c r="E127" i="16"/>
  <c r="D127" i="16"/>
  <c r="C127" i="16"/>
  <c r="M126" i="16"/>
  <c r="L126" i="16"/>
  <c r="K126" i="16"/>
  <c r="J126" i="16"/>
  <c r="I126" i="16"/>
  <c r="H126" i="16"/>
  <c r="G126" i="16"/>
  <c r="F126" i="16"/>
  <c r="E126" i="16"/>
  <c r="D126" i="16"/>
  <c r="C126" i="16"/>
  <c r="M125" i="16"/>
  <c r="L125" i="16"/>
  <c r="K125" i="16"/>
  <c r="J125" i="16"/>
  <c r="I125" i="16"/>
  <c r="H125" i="16"/>
  <c r="G125" i="16"/>
  <c r="F125" i="16"/>
  <c r="E125" i="16"/>
  <c r="D125" i="16"/>
  <c r="C125" i="16"/>
  <c r="M124" i="16"/>
  <c r="L124" i="16"/>
  <c r="K124" i="16"/>
  <c r="J124" i="16"/>
  <c r="I124" i="16"/>
  <c r="H124" i="16"/>
  <c r="G124" i="16"/>
  <c r="F124" i="16"/>
  <c r="E124" i="16"/>
  <c r="D124" i="16"/>
  <c r="C124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F89" i="10" l="1"/>
  <c r="D102" i="9"/>
  <c r="D103" i="9"/>
  <c r="D101" i="9"/>
  <c r="D92" i="9"/>
  <c r="D93" i="9"/>
  <c r="D91" i="9"/>
  <c r="D83" i="9"/>
  <c r="D84" i="9"/>
  <c r="D82" i="9"/>
  <c r="D74" i="9"/>
  <c r="D75" i="9"/>
  <c r="D73" i="9"/>
  <c r="D65" i="9"/>
  <c r="D66" i="9"/>
  <c r="D64" i="9"/>
  <c r="D56" i="9"/>
  <c r="D57" i="9"/>
  <c r="D55" i="9"/>
  <c r="D47" i="9"/>
  <c r="D48" i="9"/>
  <c r="D46" i="9"/>
  <c r="D81" i="10"/>
  <c r="D89" i="10"/>
  <c r="D73" i="10"/>
  <c r="D65" i="10"/>
  <c r="D57" i="10"/>
  <c r="D49" i="10"/>
  <c r="D41" i="10"/>
  <c r="I42" i="10"/>
  <c r="I50" i="10" s="1"/>
  <c r="I58" i="10" s="1"/>
  <c r="I66" i="10" s="1"/>
  <c r="I74" i="10" s="1"/>
  <c r="I82" i="10" s="1"/>
  <c r="I90" i="10" s="1"/>
  <c r="E41" i="10"/>
  <c r="D42" i="10" s="1"/>
  <c r="E49" i="10" l="1"/>
  <c r="E57" i="10" l="1"/>
  <c r="D50" i="10"/>
  <c r="E65" i="10" l="1"/>
  <c r="D58" i="10"/>
  <c r="E73" i="10" l="1"/>
  <c r="D66" i="10"/>
  <c r="E81" i="10" l="1"/>
  <c r="D74" i="10"/>
  <c r="D82" i="10" l="1"/>
  <c r="E89" i="10"/>
  <c r="D90" i="10" s="1"/>
</calcChain>
</file>

<file path=xl/sharedStrings.xml><?xml version="1.0" encoding="utf-8"?>
<sst xmlns="http://schemas.openxmlformats.org/spreadsheetml/2006/main" count="1489" uniqueCount="139">
  <si>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</si>
  <si>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</si>
  <si>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</si>
  <si>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</si>
  <si>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</si>
  <si>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</si>
  <si>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</si>
  <si>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</si>
  <si>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</si>
  <si>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</si>
  <si>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</si>
  <si>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(Advance to Second 26 Weeks)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</si>
  <si>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</si>
  <si>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</si>
  <si>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</si>
  <si>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</si>
  <si>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</si>
  <si>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</si>
  <si>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State Fiscal Year 2002-03</t>
  </si>
  <si>
    <t>State Fiscal Year 2003-04</t>
  </si>
  <si>
    <t>State Fiscal Year 2004-05</t>
  </si>
  <si>
    <t>State Fiscal Year 2006-07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</si>
  <si>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</si>
  <si>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</si>
  <si>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</si>
  <si>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</si>
  <si>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</si>
  <si>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</si>
  <si>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</si>
  <si>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Park Patrol Officer Trainee (First 26 Weeks)</t>
  </si>
  <si>
    <t>Park Patrol Officer Trainee (Second 26 Weeks)</t>
  </si>
  <si>
    <t>Park Patrol Officer</t>
  </si>
  <si>
    <t>Safety and Security Officer Trainee</t>
  </si>
  <si>
    <t>Safety and Security Officer</t>
  </si>
  <si>
    <t>G-9</t>
  </si>
  <si>
    <t>State Fiscal Year 2008-09</t>
  </si>
  <si>
    <t>State Fiscal Year 2007-08</t>
  </si>
  <si>
    <t>State Fiscal Year 2009-10</t>
  </si>
  <si>
    <t>State Fiscal Year 2010-11</t>
  </si>
  <si>
    <t>State Fiscal Year 2005-06 (Effective April 1, 2005)</t>
  </si>
  <si>
    <t>Long</t>
  </si>
  <si>
    <t>Max.</t>
  </si>
  <si>
    <t>Perf.</t>
  </si>
  <si>
    <t>10 Yr.</t>
  </si>
  <si>
    <t>15 Yr.</t>
  </si>
  <si>
    <t>20 Yr.</t>
  </si>
  <si>
    <t>25 Yr.</t>
  </si>
  <si>
    <t>Hiring</t>
  </si>
  <si>
    <t xml:space="preserve">Advance </t>
  </si>
  <si>
    <t>Job</t>
  </si>
  <si>
    <t>SG</t>
  </si>
  <si>
    <t>Adv.</t>
  </si>
  <si>
    <t>Rate</t>
  </si>
  <si>
    <t>Step 1</t>
  </si>
  <si>
    <t>Step 2</t>
  </si>
  <si>
    <t>Step 3</t>
  </si>
  <si>
    <t>Step 4</t>
  </si>
  <si>
    <t>Step 5</t>
  </si>
  <si>
    <t>Step</t>
  </si>
  <si>
    <t>State Fiscal Year 2005-06 (END OF State Fiscal Year 2004-05 - Effective March 31, 2005)</t>
  </si>
  <si>
    <t>State Fiscal Year 2011-12 (END OF State Fiscal Year 2010-11 - Effective March 31, 2011)</t>
  </si>
  <si>
    <t>State Fiscal Year 2011-12 (END OF State Fiscal Year 2010-11 -  Effective March 31, 2011)</t>
  </si>
  <si>
    <t>Effective March 31, 2011 (Administrative Lag)</t>
  </si>
  <si>
    <t>BARGAINING UNIT 31</t>
  </si>
  <si>
    <t>AGENCY POLICE SERVICES UNIT SALARY SCHEDULE</t>
  </si>
  <si>
    <t>Effective April 1, 2010 (Administrative Lag)</t>
  </si>
  <si>
    <t>Effective March 25, 2010 (Administrative Extra Lag) and</t>
  </si>
  <si>
    <t>Effective April 2, 2009 (Administrative Lag)</t>
  </si>
  <si>
    <t>Effective March 26, 2009 (Administrative Extra Lag) and</t>
  </si>
  <si>
    <t>Effective April 3, 2008 (Administrative Lag)</t>
  </si>
  <si>
    <t>Effective March 27, 2008 (Administrative Extra Lag) and</t>
  </si>
  <si>
    <t>Effective April 5, 2007 (Administrative Lag)</t>
  </si>
  <si>
    <t>Effective March 29, 2007 (Administrative Extra Lag) and</t>
  </si>
  <si>
    <t>Effective April 6, 2006 (Administrative Lag)</t>
  </si>
  <si>
    <t>Effective March 30, 2006 (Administrative Extra Lag) and</t>
  </si>
  <si>
    <t>Effective April 7, 2005 (Administrative Lag)</t>
  </si>
  <si>
    <t>Effective March 31, 2005 (Administrative Extra Lag) and</t>
  </si>
  <si>
    <t>State Fiscal Year 2011-12</t>
  </si>
  <si>
    <t>State Police Security Screening Technician</t>
  </si>
  <si>
    <t>G-7</t>
  </si>
  <si>
    <t>State Police Security Screening Technician Trainee</t>
  </si>
  <si>
    <t>G-8</t>
  </si>
  <si>
    <t>[3.0%]</t>
  </si>
  <si>
    <r>
      <t xml:space="preserve">NYSCOPBA-SSU SALARY SCHEDULE
NON-ARBITRATION ELIGIBLE ONLY
</t>
    </r>
    <r>
      <rPr>
        <b/>
        <sz val="10"/>
        <color indexed="10"/>
        <rFont val="Arial"/>
        <family val="2"/>
      </rPr>
      <t>Effective March 26, 2009 (Institutional) and
Effective April 2, 2009 (Administrative)</t>
    </r>
  </si>
  <si>
    <t>Adv</t>
  </si>
  <si>
    <t xml:space="preserve">Step </t>
  </si>
  <si>
    <t xml:space="preserve">Step  </t>
  </si>
  <si>
    <t>10 yr</t>
  </si>
  <si>
    <t>15 yr</t>
  </si>
  <si>
    <t>20 yr</t>
  </si>
  <si>
    <t>25 yr</t>
  </si>
  <si>
    <t>[4.0%]</t>
  </si>
  <si>
    <t>NYSCOPBA-SSU SALARY SCHEDULE</t>
  </si>
  <si>
    <t>NON-ARBITRATION ELIGIBLE ONLY</t>
  </si>
  <si>
    <t>Effective March 25, 2010 (Institutional) and</t>
  </si>
  <si>
    <t>Effective April 1, 2010 (Administrative)</t>
  </si>
  <si>
    <t xml:space="preserve">Long </t>
  </si>
  <si>
    <t>Effective March 31, 2011 (Administrative and</t>
  </si>
  <si>
    <t>Effective April 7, 2011 (Institutional)</t>
  </si>
  <si>
    <t xml:space="preserve">   </t>
  </si>
  <si>
    <r>
      <rPr>
        <b/>
        <sz val="10"/>
        <rFont val="Arial"/>
        <family val="34"/>
      </rPr>
      <t>NYSCOPBA SALARY SCHEDULE</t>
    </r>
  </si>
  <si>
    <t>Effective March 26, 2009 (Institutional) and</t>
  </si>
  <si>
    <r>
      <rPr>
        <b/>
        <sz val="10"/>
        <rFont val="Arial"/>
        <family val="34"/>
      </rPr>
      <t>Effective April 2, 2009 (Administrative)</t>
    </r>
  </si>
  <si>
    <t>Max</t>
  </si>
  <si>
    <t xml:space="preserve"> </t>
  </si>
  <si>
    <t xml:space="preserve">Perf.  </t>
  </si>
  <si>
    <t xml:space="preserve">Job </t>
  </si>
  <si>
    <r>
      <rPr>
        <b/>
        <sz val="10"/>
        <rFont val="Arial"/>
        <family val="34"/>
      </rPr>
      <t>Effective March 25, 2010 (Institutional) and</t>
    </r>
  </si>
  <si>
    <r>
      <rPr>
        <b/>
        <sz val="10"/>
        <rFont val="Arial"/>
        <family val="34"/>
      </rPr>
      <t>Effective April 1, 2010 (Administrative)</t>
    </r>
  </si>
  <si>
    <t>Effective April 3, 2014 (Institutional) and</t>
  </si>
  <si>
    <t>Effective March 27, 2014 (Administrative)</t>
  </si>
  <si>
    <t>Effective April 2, 2015 (Institutional) and</t>
  </si>
  <si>
    <t>Effective March 26, 2015 (Administrative)</t>
  </si>
  <si>
    <t>State Fiscal Year 2014-15</t>
  </si>
  <si>
    <t>2%</t>
  </si>
  <si>
    <t>Effective March 31, 2014 (Administrative and</t>
  </si>
  <si>
    <t>Effective April 7, 2014 (Institutional)</t>
  </si>
  <si>
    <t>Perf. Advance</t>
  </si>
  <si>
    <t>10 Yr. Long</t>
  </si>
  <si>
    <t>15 Yr. Long</t>
  </si>
  <si>
    <t>20 Yr. Long</t>
  </si>
  <si>
    <t>25 Yr. Long</t>
  </si>
  <si>
    <t>Perf Adv.</t>
  </si>
  <si>
    <t>2014-15</t>
  </si>
  <si>
    <t>PARK PATROL OFFICER / PARK POLICE - Traineeship Rates (State Fiscal Year 2002-03 to State Fiscal Year 2011-12)</t>
  </si>
  <si>
    <t>Security Services Unit non-arb[21]: April 1, 2015</t>
  </si>
  <si>
    <t>Hiring Rate</t>
  </si>
  <si>
    <t>Hourly</t>
  </si>
  <si>
    <t>Job Rate</t>
  </si>
  <si>
    <t>P.A.</t>
  </si>
  <si>
    <t>Park Police Officer</t>
  </si>
  <si>
    <t>Park Police Officer Trainee (First 26 Weeks)</t>
  </si>
  <si>
    <t>Park Police Officer Trainee (Second 26 Weeks)</t>
  </si>
  <si>
    <t>Safety and Security Officer 1</t>
  </si>
  <si>
    <t>CORRECTION OFFICER - Traineeship Rates (State Fiscal Year 2010-11 to State Fiscal Year 2016-17)</t>
  </si>
  <si>
    <t>State Fiscal Year 2015-16 (still in effect in 2016-2017)</t>
  </si>
  <si>
    <t>ENVIRONMENTAL CONSERVATION OFFICER - Traineeship Rates (State Fiscal Year 2002-03 to State Fiscal Year 2016-17)</t>
  </si>
  <si>
    <t>SAFETY AND SECURITY OFFICER - Traineeship Rates (State Fiscal Year 2010-11 to State Fiscal Year 2016-17)</t>
  </si>
  <si>
    <t>State Police Security Screening Technician - Traineeship Rates (State Fiscal Year 2010-11 to State Fiscal Year 2016-17)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</si>
</sst>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###0;###0"/>
    <numFmt numFmtId="167" formatCode="#,##0;#,##0"/>
    <numFmt numFmtId="168" formatCode="_(&quot;$&quot;* #,##0_);_(&quot;$&quot;* \(#,##0\);_(&quot;$&quot;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name val="Calibri"/>
      <family val="2"/>
    </font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rgb="FFEEEE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19" fillId="0" borderId="0"/>
    <xf numFmtId="44" fontId="26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16" fontId="8" fillId="0" borderId="0" xfId="0" applyNumberFormat="1" applyFont="1" applyAlignment="1"/>
    <xf numFmtId="0" fontId="8" fillId="0" borderId="0" xfId="0" applyFont="1" applyFill="1" applyBorder="1" applyAlignment="1"/>
    <xf numFmtId="1" fontId="0" fillId="0" borderId="0" xfId="0" applyNumberFormat="1" applyFill="1" applyBorder="1" applyAlignment="1"/>
    <xf numFmtId="10" fontId="0" fillId="0" borderId="0" xfId="3" applyNumberFormat="1" applyFont="1" applyFill="1" applyBorder="1" applyAlignment="1"/>
    <xf numFmtId="1" fontId="0" fillId="0" borderId="0" xfId="0" applyNumberFormat="1" applyAlignment="1"/>
    <xf numFmtId="0" fontId="2" fillId="0" borderId="0" xfId="4" applyBorder="1"/>
    <xf numFmtId="0" fontId="10" fillId="0" borderId="0" xfId="4" applyFont="1" applyBorder="1"/>
    <xf numFmtId="0" fontId="10" fillId="0" borderId="0" xfId="4" applyFont="1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0" fillId="0" borderId="0" xfId="4" applyFont="1" applyBorder="1" applyAlignment="1"/>
    <xf numFmtId="0" fontId="2" fillId="0" borderId="0" xfId="4" applyBorder="1" applyAlignment="1"/>
    <xf numFmtId="0" fontId="2" fillId="0" borderId="0" xfId="4" applyBorder="1" applyAlignment="1">
      <alignment horizontal="center"/>
    </xf>
    <xf numFmtId="0" fontId="2" fillId="0" borderId="0" xfId="4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164" fontId="14" fillId="0" borderId="0" xfId="0" applyNumberFormat="1" applyFont="1" applyFill="1" applyAlignment="1"/>
    <xf numFmtId="0" fontId="1" fillId="0" borderId="0" xfId="6" applyFill="1"/>
    <xf numFmtId="0" fontId="18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  <xf numFmtId="3" fontId="5" fillId="0" borderId="0" xfId="5" applyNumberFormat="1" applyFont="1" applyFill="1" applyAlignment="1">
      <alignment horizontal="center"/>
    </xf>
    <xf numFmtId="0" fontId="5" fillId="0" borderId="11" xfId="5" applyFont="1" applyFill="1" applyBorder="1" applyAlignment="1">
      <alignment horizontal="center"/>
    </xf>
    <xf numFmtId="0" fontId="16" fillId="0" borderId="0" xfId="5" applyFill="1"/>
    <xf numFmtId="0" fontId="16" fillId="0" borderId="0" xfId="5" applyFill="1" applyAlignment="1">
      <alignment horizontal="center"/>
    </xf>
    <xf numFmtId="3" fontId="16" fillId="0" borderId="0" xfId="5" applyNumberForma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6" fillId="0" borderId="11" xfId="5" applyFill="1" applyBorder="1"/>
    <xf numFmtId="3" fontId="16" fillId="0" borderId="11" xfId="5" applyNumberFormat="1" applyFill="1" applyBorder="1" applyAlignment="1">
      <alignment horizontal="center"/>
    </xf>
    <xf numFmtId="3" fontId="8" fillId="0" borderId="0" xfId="5" applyNumberFormat="1" applyFont="1" applyFill="1" applyAlignment="1">
      <alignment horizontal="center"/>
    </xf>
    <xf numFmtId="3" fontId="16" fillId="0" borderId="0" xfId="5" applyNumberFormat="1" applyFill="1" applyBorder="1" applyAlignment="1">
      <alignment horizontal="center"/>
    </xf>
    <xf numFmtId="0" fontId="8" fillId="0" borderId="12" xfId="5" applyFont="1" applyFill="1" applyBorder="1" applyAlignment="1">
      <alignment horizontal="center"/>
    </xf>
    <xf numFmtId="0" fontId="16" fillId="0" borderId="12" xfId="5" applyFill="1" applyBorder="1" applyAlignment="1">
      <alignment horizontal="center"/>
    </xf>
    <xf numFmtId="3" fontId="16" fillId="0" borderId="12" xfId="5" applyNumberFormat="1" applyFill="1" applyBorder="1" applyAlignment="1">
      <alignment horizontal="center"/>
    </xf>
    <xf numFmtId="0" fontId="16" fillId="0" borderId="11" xfId="5" applyFill="1" applyBorder="1" applyAlignment="1">
      <alignment horizontal="center"/>
    </xf>
    <xf numFmtId="6" fontId="8" fillId="0" borderId="0" xfId="5" applyNumberFormat="1" applyFont="1" applyFill="1" applyAlignment="1"/>
    <xf numFmtId="0" fontId="16" fillId="0" borderId="0" xfId="5" applyFill="1" applyBorder="1" applyAlignment="1">
      <alignment horizontal="center"/>
    </xf>
    <xf numFmtId="3" fontId="16" fillId="0" borderId="3" xfId="5" applyNumberFormat="1" applyFill="1" applyBorder="1" applyAlignment="1">
      <alignment horizontal="center"/>
    </xf>
    <xf numFmtId="0" fontId="1" fillId="0" borderId="0" xfId="6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/>
    <xf numFmtId="0" fontId="4" fillId="0" borderId="0" xfId="0" applyFont="1" applyFill="1" applyBorder="1" applyAlignment="1">
      <alignment vertical="top"/>
    </xf>
    <xf numFmtId="0" fontId="19" fillId="3" borderId="0" xfId="7" applyFill="1" applyBorder="1" applyAlignment="1">
      <alignment horizontal="left" vertical="top"/>
    </xf>
    <xf numFmtId="9" fontId="19" fillId="3" borderId="0" xfId="7" applyNumberFormat="1" applyFill="1" applyBorder="1" applyAlignment="1">
      <alignment horizontal="center" vertical="top"/>
    </xf>
    <xf numFmtId="166" fontId="21" fillId="3" borderId="0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right" vertical="top"/>
    </xf>
    <xf numFmtId="167" fontId="21" fillId="0" borderId="0" xfId="7" applyNumberFormat="1" applyFont="1" applyFill="1" applyBorder="1" applyAlignment="1">
      <alignment horizontal="left" vertical="top"/>
    </xf>
    <xf numFmtId="167" fontId="21" fillId="0" borderId="0" xfId="7" applyNumberFormat="1" applyFont="1" applyFill="1" applyBorder="1" applyAlignment="1">
      <alignment horizontal="left" vertical="top" wrapText="1"/>
    </xf>
    <xf numFmtId="167" fontId="21" fillId="3" borderId="0" xfId="7" applyNumberFormat="1" applyFont="1" applyFill="1" applyBorder="1" applyAlignment="1">
      <alignment horizontal="left" vertical="top" wrapText="1"/>
    </xf>
    <xf numFmtId="167" fontId="21" fillId="3" borderId="11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center" vertical="top"/>
    </xf>
    <xf numFmtId="0" fontId="19" fillId="3" borderId="0" xfId="7" applyFill="1" applyBorder="1" applyAlignment="1">
      <alignment horizontal="center" vertical="top"/>
    </xf>
    <xf numFmtId="0" fontId="19" fillId="3" borderId="11" xfId="7" applyFill="1" applyBorder="1" applyAlignment="1">
      <alignment horizontal="left" vertical="top"/>
    </xf>
    <xf numFmtId="0" fontId="19" fillId="3" borderId="0" xfId="7" applyFill="1" applyBorder="1" applyAlignment="1">
      <alignment horizontal="left" vertical="top" wrapText="1"/>
    </xf>
    <xf numFmtId="0" fontId="19" fillId="3" borderId="0" xfId="7" applyFill="1" applyBorder="1" applyAlignment="1">
      <alignment horizontal="center" vertical="center"/>
    </xf>
    <xf numFmtId="0" fontId="19" fillId="3" borderId="0" xfId="7" applyFill="1" applyBorder="1" applyAlignment="1">
      <alignment horizontal="right" vertical="center" wrapText="1"/>
    </xf>
    <xf numFmtId="0" fontId="19" fillId="3" borderId="0" xfId="7" applyFill="1" applyBorder="1" applyAlignment="1">
      <alignment horizontal="center" vertical="center" wrapText="1"/>
    </xf>
    <xf numFmtId="0" fontId="19" fillId="3" borderId="11" xfId="7" applyFill="1" applyBorder="1" applyAlignment="1">
      <alignment horizontal="right" vertical="top" wrapText="1"/>
    </xf>
    <xf numFmtId="166" fontId="22" fillId="3" borderId="0" xfId="7" applyNumberFormat="1" applyFont="1" applyFill="1" applyBorder="1" applyAlignment="1">
      <alignment horizontal="left" vertical="top"/>
    </xf>
    <xf numFmtId="167" fontId="22" fillId="3" borderId="0" xfId="7" applyNumberFormat="1" applyFont="1" applyFill="1" applyBorder="1" applyAlignment="1">
      <alignment horizontal="left" vertical="top"/>
    </xf>
    <xf numFmtId="167" fontId="22" fillId="0" borderId="0" xfId="7" applyNumberFormat="1" applyFont="1" applyFill="1" applyBorder="1" applyAlignment="1">
      <alignment horizontal="left" vertical="top" wrapText="1"/>
    </xf>
    <xf numFmtId="167" fontId="22" fillId="3" borderId="0" xfId="7" applyNumberFormat="1" applyFont="1" applyFill="1" applyBorder="1" applyAlignment="1">
      <alignment horizontal="left" vertical="top" wrapText="1"/>
    </xf>
    <xf numFmtId="167" fontId="22" fillId="3" borderId="11" xfId="7" applyNumberFormat="1" applyFont="1" applyFill="1" applyBorder="1" applyAlignment="1">
      <alignment horizontal="left" vertical="top" wrapText="1"/>
    </xf>
    <xf numFmtId="166" fontId="23" fillId="3" borderId="0" xfId="7" applyNumberFormat="1" applyFont="1" applyFill="1" applyBorder="1" applyAlignment="1">
      <alignment horizontal="left" vertical="top"/>
    </xf>
    <xf numFmtId="166" fontId="22" fillId="3" borderId="0" xfId="7" applyNumberFormat="1" applyFont="1" applyFill="1" applyBorder="1" applyAlignment="1">
      <alignment horizontal="left" vertical="top" wrapText="1"/>
    </xf>
    <xf numFmtId="0" fontId="24" fillId="3" borderId="0" xfId="7" applyFont="1" applyFill="1" applyBorder="1" applyAlignment="1">
      <alignment horizontal="left" vertical="top"/>
    </xf>
    <xf numFmtId="167" fontId="22" fillId="0" borderId="0" xfId="7" applyNumberFormat="1" applyFont="1" applyFill="1" applyBorder="1" applyAlignment="1">
      <alignment horizontal="left" vertical="top"/>
    </xf>
    <xf numFmtId="167" fontId="22" fillId="3" borderId="11" xfId="7" applyNumberFormat="1" applyFont="1" applyFill="1" applyBorder="1" applyAlignment="1">
      <alignment horizontal="left" vertical="top"/>
    </xf>
    <xf numFmtId="166" fontId="23" fillId="3" borderId="0" xfId="7" applyNumberFormat="1" applyFont="1" applyFill="1" applyBorder="1" applyAlignment="1">
      <alignment horizontal="left" vertical="top" wrapText="1"/>
    </xf>
    <xf numFmtId="0" fontId="20" fillId="3" borderId="0" xfId="7" applyFont="1" applyFill="1" applyBorder="1" applyAlignment="1">
      <alignment horizontal="center" vertical="top"/>
    </xf>
    <xf numFmtId="167" fontId="25" fillId="0" borderId="0" xfId="7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0" fillId="0" borderId="0" xfId="3" applyFont="1" applyAlignment="1"/>
    <xf numFmtId="166" fontId="22" fillId="3" borderId="0" xfId="7" quotePrefix="1" applyNumberFormat="1" applyFont="1" applyFill="1" applyBorder="1" applyAlignment="1">
      <alignment horizontal="left" vertical="top" wrapText="1"/>
    </xf>
    <xf numFmtId="9" fontId="1" fillId="0" borderId="0" xfId="3" applyFont="1" applyFill="1"/>
    <xf numFmtId="168" fontId="1" fillId="0" borderId="0" xfId="8" applyNumberFormat="1" applyFont="1" applyFill="1"/>
    <xf numFmtId="164" fontId="1" fillId="0" borderId="0" xfId="6" applyNumberFormat="1" applyFill="1"/>
    <xf numFmtId="0" fontId="23" fillId="0" borderId="14" xfId="0" applyFont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9" fontId="2" fillId="0" borderId="0" xfId="3" applyFont="1" applyBorder="1"/>
    <xf numFmtId="0" fontId="10" fillId="0" borderId="0" xfId="4" quotePrefix="1" applyFont="1" applyBorder="1"/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  <xf numFmtId="0" fontId="20" fillId="3" borderId="0" xfId="7" applyFont="1" applyFill="1" applyBorder="1" applyAlignment="1">
      <alignment horizontal="center" vertical="top"/>
    </xf>
    <xf numFmtId="0" fontId="19" fillId="3" borderId="0" xfId="7" applyFill="1" applyBorder="1" applyAlignment="1">
      <alignment horizontal="left" vertical="top"/>
    </xf>
    <xf numFmtId="0" fontId="19" fillId="3" borderId="0" xfId="7" applyFill="1" applyBorder="1" applyAlignment="1">
      <alignment horizontal="center" vertical="top"/>
    </xf>
    <xf numFmtId="0" fontId="5" fillId="0" borderId="0" xfId="5" applyFont="1" applyFill="1" applyAlignment="1">
      <alignment horizontal="center" wrapText="1"/>
    </xf>
    <xf numFmtId="0" fontId="1" fillId="0" borderId="0" xfId="6" applyFill="1" applyAlignment="1"/>
    <xf numFmtId="0" fontId="5" fillId="0" borderId="0" xfId="5" applyFont="1" applyFill="1" applyAlignment="1">
      <alignment horizontal="center"/>
    </xf>
    <xf numFmtId="0" fontId="15" fillId="0" borderId="0" xfId="5" applyFont="1" applyFill="1" applyAlignment="1">
      <alignment horizontal="center"/>
    </xf>
    <xf numFmtId="0" fontId="16" fillId="0" borderId="0" xfId="5" quotePrefix="1" applyFill="1" applyAlignment="1">
      <alignment horizontal="left"/>
    </xf>
    <xf numFmtId="0" fontId="1" fillId="0" borderId="0" xfId="6" applyFill="1" applyAlignment="1">
      <alignment horizontal="left"/>
    </xf>
    <xf numFmtId="0" fontId="16" fillId="0" borderId="13" xfId="5" quotePrefix="1" applyFill="1" applyBorder="1" applyAlignment="1">
      <alignment horizontal="left"/>
    </xf>
    <xf numFmtId="0" fontId="1" fillId="0" borderId="13" xfId="6" applyFill="1" applyBorder="1" applyAlignment="1">
      <alignment horizontal="left"/>
    </xf>
    <xf numFmtId="3" fontId="15" fillId="0" borderId="0" xfId="5" applyNumberFormat="1" applyFont="1" applyFill="1" applyAlignment="1">
      <alignment horizontal="center"/>
    </xf>
    <xf numFmtId="0" fontId="8" fillId="0" borderId="13" xfId="5" applyFont="1" applyFill="1" applyBorder="1" applyAlignment="1">
      <alignment horizontal="left" wrapText="1"/>
    </xf>
    <xf numFmtId="0" fontId="1" fillId="0" borderId="13" xfId="6" applyFill="1" applyBorder="1" applyAlignment="1"/>
    <xf numFmtId="0" fontId="0" fillId="0" borderId="0" xfId="0" applyAlignment="1">
      <alignment horizontal="center" vertical="center"/>
    </xf>
    <xf numFmtId="0" fontId="0" fillId="0" borderId="0" xfId="0"/>
    <xf numFmtId="0" fontId="28" fillId="0" borderId="0" xfId="0" applyFont="1" applyAlignment="1">
      <alignment horizontal="center" vertical="center" wrapText="1"/>
    </xf>
    <xf numFmtId="0" fontId="10" fillId="0" borderId="0" xfId="4" applyFont="1" applyBorder="1" applyAlignment="1">
      <alignment wrapText="1"/>
    </xf>
    <xf numFmtId="0" fontId="2" fillId="0" borderId="0" xfId="4" applyAlignment="1">
      <alignment wrapText="1"/>
    </xf>
    <xf numFmtId="0" fontId="11" fillId="0" borderId="0" xfId="4" applyFont="1" applyBorder="1" applyAlignment="1">
      <alignment horizontal="center"/>
    </xf>
    <xf numFmtId="0" fontId="10" fillId="0" borderId="0" xfId="4" applyFont="1" applyBorder="1" applyAlignment="1"/>
    <xf numFmtId="0" fontId="10" fillId="0" borderId="0" xfId="4" applyFont="1" applyBorder="1" applyAlignment="1">
      <alignment horizontal="center"/>
    </xf>
    <xf numFmtId="0" fontId="2" fillId="0" borderId="0" xfId="4" applyAlignment="1">
      <alignment horizontal="center"/>
    </xf>
    <xf numFmtId="0" fontId="13" fillId="0" borderId="0" xfId="4" applyFont="1" applyBorder="1" applyAlignment="1">
      <alignment horizontal="center"/>
    </xf>
    <xf numFmtId="0" fontId="2" fillId="0" borderId="0" xfId="4" applyAlignment="1"/>
    <xf numFmtId="5" fontId="13" fillId="0" borderId="0" xfId="4" applyNumberFormat="1" applyFont="1" applyAlignment="1">
      <alignment horizontal="left"/>
    </xf>
    <xf numFmtId="165" fontId="11" fillId="0" borderId="0" xfId="4" applyNumberFormat="1" applyFont="1" applyBorder="1" applyAlignment="1">
      <alignment horizontal="left"/>
    </xf>
    <xf numFmtId="165" fontId="2" fillId="0" borderId="0" xfId="4" applyNumberFormat="1" applyAlignment="1">
      <alignment horizontal="left"/>
    </xf>
    <xf numFmtId="0" fontId="10" fillId="0" borderId="0" xfId="4" applyFont="1" applyBorder="1" applyAlignment="1">
      <alignment horizontal="center" wrapText="1"/>
    </xf>
    <xf numFmtId="10" fontId="11" fillId="0" borderId="0" xfId="4" applyNumberFormat="1" applyFont="1" applyBorder="1" applyAlignment="1">
      <alignment horizontal="left"/>
    </xf>
    <xf numFmtId="0" fontId="2" fillId="0" borderId="0" xfId="4" applyAlignment="1">
      <alignment horizontal="left"/>
    </xf>
  </cellXfs>
  <cellStyles count="9">
    <cellStyle name="Currency" xfId="8" builtinId="4"/>
    <cellStyle name="Normal" xfId="0" builtinId="0"/>
    <cellStyle name="Normal 2" xfId="1"/>
    <cellStyle name="Normal 2 2" xfId="5"/>
    <cellStyle name="Normal 3" xfId="4"/>
    <cellStyle name="Normal 4" xfId="6"/>
    <cellStyle name="Normal 5" xfId="7"/>
    <cellStyle name="Percent" xfId="3" builtinId="5"/>
    <cellStyle name="Percent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13</xdr:row>
      <xdr:rowOff>85725</xdr:rowOff>
    </xdr:from>
    <xdr:ext cx="190500" cy="1343025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62425" y="32670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66675</xdr:colOff>
      <xdr:row>0</xdr:row>
      <xdr:rowOff>0</xdr:rowOff>
    </xdr:from>
    <xdr:ext cx="190500" cy="1343025"/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86225" y="0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314325</xdr:colOff>
      <xdr:row>51</xdr:row>
      <xdr:rowOff>180975</xdr:rowOff>
    </xdr:from>
    <xdr:ext cx="190500" cy="1343025"/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895725" y="106203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90</xdr:row>
      <xdr:rowOff>190500</xdr:rowOff>
    </xdr:from>
    <xdr:ext cx="190500" cy="1343025"/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971925" y="180689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70" zoomScaleNormal="70" workbookViewId="0"/>
  </sheetViews>
  <sheetFormatPr defaultColWidth="9.109375" defaultRowHeight="13.2" x14ac:dyDescent="0.25"/>
  <cols>
    <col min="1" max="1" width="6.5546875" style="1" customWidth="1"/>
    <col min="2" max="2" width="42.109375" style="1" customWidth="1"/>
    <col min="3" max="3" width="17" style="1" customWidth="1"/>
    <col min="4" max="4" width="24.109375" style="1" customWidth="1"/>
    <col min="5" max="5" width="24.5546875" style="1" customWidth="1"/>
    <col min="6" max="6" width="17.33203125" style="1" customWidth="1"/>
    <col min="7" max="7" width="30" style="1" bestFit="1" customWidth="1"/>
    <col min="8" max="8" width="7.44140625" style="1" bestFit="1" customWidth="1"/>
    <col min="9" max="9" width="17.109375" style="1" customWidth="1"/>
    <col min="10" max="10" width="10.5546875" style="1" bestFit="1" customWidth="1"/>
    <col min="11" max="16384" width="9.109375" style="1"/>
  </cols>
  <sheetData>
    <row r="1" spans="1:9" ht="20.399999999999999" x14ac:dyDescent="0.35">
      <c r="A1" s="2" t="s">
        <v>134</v>
      </c>
      <c r="B1" s="3"/>
      <c r="C1" s="4"/>
      <c r="D1" s="5"/>
      <c r="E1" s="5"/>
      <c r="F1" s="5"/>
      <c r="G1" s="3"/>
      <c r="H1" s="4"/>
      <c r="I1" s="5"/>
    </row>
    <row r="2" spans="1:9" x14ac:dyDescent="0.25">
      <c r="A2" s="3"/>
      <c r="B2" s="3"/>
      <c r="C2" s="4"/>
      <c r="D2" s="5"/>
      <c r="E2" s="5"/>
      <c r="F2" s="5"/>
      <c r="G2" s="3"/>
      <c r="H2" s="4"/>
      <c r="I2" s="5"/>
    </row>
    <row r="3" spans="1:9" x14ac:dyDescent="0.25">
      <c r="A3" s="112"/>
      <c r="B3" s="112"/>
      <c r="C3" s="112"/>
      <c r="D3" s="112"/>
      <c r="E3" s="112"/>
      <c r="F3" s="112"/>
      <c r="G3" s="112"/>
      <c r="H3" s="112"/>
      <c r="I3" s="112"/>
    </row>
    <row r="4" spans="1:9" ht="17.399999999999999" x14ac:dyDescent="0.3">
      <c r="A4" s="67" t="s">
        <v>38</v>
      </c>
      <c r="B4" s="58"/>
      <c r="C4" s="59"/>
      <c r="D4" s="111"/>
      <c r="E4" s="111"/>
      <c r="F4" s="111"/>
      <c r="G4" s="70"/>
      <c r="H4" s="110"/>
      <c r="I4" s="111"/>
    </row>
    <row r="5" spans="1:9" x14ac:dyDescent="0.25">
      <c r="A5" s="58"/>
      <c r="B5" s="58"/>
      <c r="C5" s="59"/>
      <c r="D5" s="111"/>
      <c r="E5" s="111"/>
      <c r="F5" s="111"/>
      <c r="G5" s="70"/>
      <c r="H5" s="110"/>
      <c r="I5" s="111"/>
    </row>
    <row r="6" spans="1:9" ht="26.4" x14ac:dyDescent="0.25">
      <c r="A6" s="57"/>
      <c r="B6" s="113" t="s">
        <v>0</v>
      </c>
      <c r="C6" s="114" t="s">
        <v>1</v>
      </c>
      <c r="D6" s="115" t="s">
        <v>2</v>
      </c>
      <c r="E6" s="165" t="s">
        <v>9</v>
      </c>
      <c r="F6" s="117" t="s">
        <v>3</v>
      </c>
      <c r="G6" s="118" t="s">
        <v>4</v>
      </c>
      <c r="H6" s="114" t="s">
        <v>5</v>
      </c>
      <c r="I6" s="166" t="s">
        <v>6</v>
      </c>
    </row>
    <row r="7" spans="1:9" x14ac:dyDescent="0.25">
      <c r="A7" s="57"/>
      <c r="B7" s="61"/>
      <c r="C7" s="62"/>
      <c r="D7" s="126"/>
      <c r="E7" s="125"/>
      <c r="F7" s="123"/>
      <c r="G7" s="123"/>
      <c r="H7" s="123"/>
      <c r="I7" s="172"/>
    </row>
    <row r="8" spans="1:9" ht="15.6" x14ac:dyDescent="0.3">
      <c r="A8" s="57"/>
      <c r="B8" s="17" t="s">
        <v>7</v>
      </c>
      <c r="C8" s="18"/>
      <c r="D8" s="37"/>
      <c r="E8" s="40"/>
      <c r="F8" s="41"/>
      <c r="G8" s="41"/>
      <c r="H8" s="41"/>
      <c r="I8" s="42"/>
    </row>
    <row r="9" spans="1:9" x14ac:dyDescent="0.25">
      <c r="A9" s="57"/>
      <c r="B9" s="39" t="s">
        <v>13</v>
      </c>
      <c r="C9" s="43" t="s">
        <v>10</v>
      </c>
      <c r="D9" s="173">
        <v>39014</v>
      </c>
      <c r="E9" s="40" t="s">
        <v>10</v>
      </c>
      <c r="F9" s="41" t="s">
        <v>10</v>
      </c>
      <c r="G9" s="44" t="s">
        <v>16</v>
      </c>
      <c r="H9" s="41"/>
      <c r="I9" s="42"/>
    </row>
    <row r="10" spans="1:9" x14ac:dyDescent="0.25">
      <c r="A10" s="57"/>
      <c r="B10" s="24" t="s">
        <v>14</v>
      </c>
      <c r="C10" s="25" t="s">
        <v>10</v>
      </c>
      <c r="D10" s="173">
        <v>39014</v>
      </c>
      <c r="E10" s="169" t="s">
        <v>10</v>
      </c>
      <c r="F10" s="170" t="s">
        <v>10</v>
      </c>
      <c r="G10" s="27" t="s">
        <v>17</v>
      </c>
      <c r="H10" s="167"/>
      <c r="I10" s="174"/>
    </row>
    <row r="11" spans="1:9" x14ac:dyDescent="0.25">
      <c r="A11" s="57"/>
      <c r="B11" s="29" t="s">
        <v>15</v>
      </c>
      <c r="C11" s="30" t="s">
        <v>10</v>
      </c>
      <c r="D11" s="133">
        <v>41037</v>
      </c>
      <c r="E11" s="171" t="s">
        <v>10</v>
      </c>
      <c r="F11" s="131" t="s">
        <v>10</v>
      </c>
      <c r="G11" s="168" t="s">
        <v>12</v>
      </c>
      <c r="H11" s="130" t="s">
        <v>8</v>
      </c>
      <c r="I11" s="133">
        <v>2270</v>
      </c>
    </row>
    <row r="12" spans="1:9" x14ac:dyDescent="0.25">
      <c r="A12" s="57"/>
      <c r="B12" s="57"/>
      <c r="C12" s="57"/>
      <c r="D12" s="112"/>
      <c r="E12" s="112"/>
      <c r="F12" s="112"/>
      <c r="G12" s="112"/>
      <c r="H12" s="112"/>
      <c r="I12" s="112"/>
    </row>
    <row r="13" spans="1:9" ht="17.399999999999999" x14ac:dyDescent="0.3">
      <c r="A13" s="67" t="s">
        <v>113</v>
      </c>
      <c r="B13" s="58"/>
      <c r="C13" s="59"/>
      <c r="D13" s="111"/>
      <c r="E13" s="111"/>
      <c r="F13" s="111"/>
      <c r="G13" s="70"/>
      <c r="H13" s="110"/>
      <c r="I13" s="111"/>
    </row>
    <row r="14" spans="1:9" x14ac:dyDescent="0.25">
      <c r="A14" s="58"/>
      <c r="B14" s="58"/>
      <c r="C14" s="59"/>
      <c r="D14" s="111"/>
      <c r="E14" s="111"/>
      <c r="F14" s="111"/>
      <c r="G14" s="70"/>
      <c r="H14" s="110"/>
      <c r="I14" s="111"/>
    </row>
    <row r="15" spans="1:9" ht="26.4" x14ac:dyDescent="0.25">
      <c r="A15" s="57"/>
      <c r="B15" s="113" t="s">
        <v>0</v>
      </c>
      <c r="C15" s="114" t="s">
        <v>1</v>
      </c>
      <c r="D15" s="115" t="s">
        <v>2</v>
      </c>
      <c r="E15" s="165" t="s">
        <v>9</v>
      </c>
      <c r="F15" s="117" t="s">
        <v>3</v>
      </c>
      <c r="G15" s="118" t="s">
        <v>4</v>
      </c>
      <c r="H15" s="114" t="s">
        <v>5</v>
      </c>
      <c r="I15" s="166" t="s">
        <v>6</v>
      </c>
    </row>
    <row r="16" spans="1:9" x14ac:dyDescent="0.25">
      <c r="A16" s="57"/>
      <c r="B16" s="61"/>
      <c r="C16" s="62"/>
      <c r="D16" s="126"/>
      <c r="E16" s="125"/>
      <c r="F16" s="123"/>
      <c r="G16" s="123"/>
      <c r="H16" s="123"/>
      <c r="I16" s="172"/>
    </row>
    <row r="17" spans="1:9" ht="15.6" x14ac:dyDescent="0.3">
      <c r="A17" s="57"/>
      <c r="B17" s="17" t="s">
        <v>7</v>
      </c>
      <c r="C17" s="18"/>
      <c r="D17" s="37"/>
      <c r="E17" s="40"/>
      <c r="F17" s="41"/>
      <c r="G17" s="41"/>
      <c r="H17" s="41"/>
      <c r="I17" s="42"/>
    </row>
    <row r="18" spans="1:9" x14ac:dyDescent="0.25">
      <c r="A18" s="57"/>
      <c r="B18" s="39" t="s">
        <v>13</v>
      </c>
      <c r="C18" s="43" t="s">
        <v>10</v>
      </c>
      <c r="D18" s="173">
        <v>39794</v>
      </c>
      <c r="E18" s="40" t="s">
        <v>10</v>
      </c>
      <c r="F18" s="41" t="s">
        <v>10</v>
      </c>
      <c r="G18" s="44" t="s">
        <v>16</v>
      </c>
      <c r="H18" s="41"/>
      <c r="I18" s="42"/>
    </row>
    <row r="19" spans="1:9" x14ac:dyDescent="0.25">
      <c r="A19" s="57"/>
      <c r="B19" s="24" t="s">
        <v>14</v>
      </c>
      <c r="C19" s="25" t="s">
        <v>10</v>
      </c>
      <c r="D19" s="173">
        <v>39794</v>
      </c>
      <c r="E19" s="169" t="s">
        <v>10</v>
      </c>
      <c r="F19" s="170" t="s">
        <v>10</v>
      </c>
      <c r="G19" s="27" t="s">
        <v>17</v>
      </c>
      <c r="H19" s="167"/>
      <c r="I19" s="174"/>
    </row>
    <row r="20" spans="1:9" x14ac:dyDescent="0.25">
      <c r="A20" s="57"/>
      <c r="B20" s="29" t="s">
        <v>15</v>
      </c>
      <c r="C20" s="30" t="s">
        <v>10</v>
      </c>
      <c r="D20" s="133">
        <v>41858</v>
      </c>
      <c r="E20" s="171" t="s">
        <v>10</v>
      </c>
      <c r="F20" s="131" t="s">
        <v>10</v>
      </c>
      <c r="G20" s="168" t="s">
        <v>12</v>
      </c>
      <c r="H20" s="130" t="s">
        <v>8</v>
      </c>
      <c r="I20" s="133">
        <v>2315</v>
      </c>
    </row>
    <row r="22" spans="1:9" ht="17.399999999999999" x14ac:dyDescent="0.3">
      <c r="A22" s="67" t="s">
        <v>135</v>
      </c>
      <c r="B22" s="58"/>
      <c r="C22" s="59"/>
      <c r="D22" s="111"/>
      <c r="E22" s="111"/>
      <c r="F22" s="111"/>
      <c r="G22" s="70"/>
      <c r="H22" s="110"/>
      <c r="I22" s="111"/>
    </row>
    <row r="23" spans="1:9" x14ac:dyDescent="0.25">
      <c r="A23" s="58"/>
      <c r="B23" s="58"/>
      <c r="C23" s="59"/>
      <c r="D23" s="111"/>
      <c r="E23" s="111"/>
      <c r="F23" s="111"/>
      <c r="G23" s="70"/>
      <c r="H23" s="110"/>
      <c r="I23" s="111"/>
    </row>
    <row r="24" spans="1:9" ht="26.4" x14ac:dyDescent="0.25">
      <c r="A24" s="57"/>
      <c r="B24" s="113" t="s">
        <v>0</v>
      </c>
      <c r="C24" s="114" t="s">
        <v>1</v>
      </c>
      <c r="D24" s="115" t="s">
        <v>2</v>
      </c>
      <c r="E24" s="165" t="s">
        <v>9</v>
      </c>
      <c r="F24" s="117" t="s">
        <v>3</v>
      </c>
      <c r="G24" s="118" t="s">
        <v>4</v>
      </c>
      <c r="H24" s="114" t="s">
        <v>5</v>
      </c>
      <c r="I24" s="166" t="s">
        <v>6</v>
      </c>
    </row>
    <row r="25" spans="1:9" x14ac:dyDescent="0.25">
      <c r="A25" s="57"/>
      <c r="B25" s="61"/>
      <c r="C25" s="62"/>
      <c r="D25" s="126"/>
      <c r="E25" s="125"/>
      <c r="F25" s="123"/>
      <c r="G25" s="123"/>
      <c r="H25" s="123"/>
      <c r="I25" s="172"/>
    </row>
    <row r="26" spans="1:9" ht="15.6" x14ac:dyDescent="0.3">
      <c r="A26" s="57"/>
      <c r="B26" s="17" t="s">
        <v>7</v>
      </c>
      <c r="C26" s="18"/>
      <c r="D26" s="37"/>
      <c r="E26" s="40"/>
      <c r="F26" s="41"/>
      <c r="G26" s="41"/>
      <c r="H26" s="41"/>
      <c r="I26" s="42"/>
    </row>
    <row r="27" spans="1:9" x14ac:dyDescent="0.25">
      <c r="A27" s="57"/>
      <c r="B27" s="39" t="s">
        <v>13</v>
      </c>
      <c r="C27" s="43" t="s">
        <v>10</v>
      </c>
      <c r="D27" s="173">
        <v>40590</v>
      </c>
      <c r="E27" s="40" t="s">
        <v>10</v>
      </c>
      <c r="F27" s="41" t="s">
        <v>10</v>
      </c>
      <c r="G27" s="44" t="s">
        <v>16</v>
      </c>
      <c r="H27" s="41"/>
      <c r="I27" s="42"/>
    </row>
    <row r="28" spans="1:9" x14ac:dyDescent="0.25">
      <c r="A28" s="57"/>
      <c r="B28" s="24" t="s">
        <v>14</v>
      </c>
      <c r="C28" s="25" t="s">
        <v>10</v>
      </c>
      <c r="D28" s="173">
        <v>40590</v>
      </c>
      <c r="E28" s="169" t="s">
        <v>10</v>
      </c>
      <c r="F28" s="170" t="s">
        <v>10</v>
      </c>
      <c r="G28" s="27" t="s">
        <v>17</v>
      </c>
      <c r="H28" s="167"/>
      <c r="I28" s="174"/>
    </row>
    <row r="29" spans="1:9" x14ac:dyDescent="0.25">
      <c r="A29" s="57"/>
      <c r="B29" s="29" t="s">
        <v>15</v>
      </c>
      <c r="C29" s="30" t="s">
        <v>10</v>
      </c>
      <c r="D29" s="133">
        <v>42695</v>
      </c>
      <c r="E29" s="171" t="s">
        <v>10</v>
      </c>
      <c r="F29" s="131" t="s">
        <v>10</v>
      </c>
      <c r="G29" s="168" t="s">
        <v>12</v>
      </c>
      <c r="H29" s="130" t="s">
        <v>8</v>
      </c>
      <c r="I29" s="133">
        <v>2361</v>
      </c>
    </row>
    <row r="31" spans="1:9" ht="17.399999999999999" x14ac:dyDescent="0.3">
      <c r="A31" s="67"/>
    </row>
    <row r="32" spans="1:9" x14ac:dyDescent="0.25">
      <c r="D32" s="56"/>
    </row>
    <row r="33" spans="4:9" x14ac:dyDescent="0.25">
      <c r="D33" s="56"/>
    </row>
    <row r="34" spans="4:9" x14ac:dyDescent="0.25">
      <c r="D34" s="56"/>
      <c r="I34" s="56"/>
    </row>
  </sheetData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0" zoomScaleNormal="70" workbookViewId="0">
      <selection activeCell="A2" sqref="A2"/>
    </sheetView>
  </sheetViews>
  <sheetFormatPr defaultColWidth="9.109375" defaultRowHeight="13.2" x14ac:dyDescent="0.25"/>
  <cols>
    <col min="1" max="1" width="6.5546875" style="1" customWidth="1"/>
    <col min="2" max="2" width="57.88671875" style="1" customWidth="1"/>
    <col min="3" max="3" width="17" style="1" customWidth="1"/>
    <col min="4" max="4" width="24.109375" style="1" customWidth="1"/>
    <col min="5" max="5" width="18.33203125" style="1" customWidth="1"/>
    <col min="6" max="6" width="17.33203125" style="1" customWidth="1"/>
    <col min="7" max="7" width="58.44140625" style="1" customWidth="1"/>
    <col min="8" max="8" width="7.44140625" style="1" bestFit="1" customWidth="1"/>
    <col min="9" max="9" width="17.109375" style="56" customWidth="1"/>
    <col min="10" max="16384" width="9.109375" style="1"/>
  </cols>
  <sheetData>
    <row r="1" spans="1:9" ht="20.399999999999999" x14ac:dyDescent="0.35">
      <c r="A1" s="2" t="s">
        <v>137</v>
      </c>
      <c r="B1" s="3"/>
      <c r="C1" s="4"/>
      <c r="D1" s="5"/>
      <c r="E1" s="5"/>
      <c r="F1" s="5"/>
      <c r="G1" s="3"/>
      <c r="H1" s="4"/>
      <c r="I1" s="5"/>
    </row>
    <row r="2" spans="1:9" x14ac:dyDescent="0.25">
      <c r="A2" s="3"/>
      <c r="B2" s="3"/>
      <c r="C2" s="4"/>
      <c r="D2" s="5"/>
      <c r="E2" s="5"/>
      <c r="F2" s="5"/>
      <c r="G2" s="3"/>
      <c r="H2" s="4"/>
      <c r="I2" s="5"/>
    </row>
    <row r="4" spans="1:9" x14ac:dyDescent="0.25">
      <c r="A4" s="112"/>
      <c r="B4" s="112"/>
      <c r="C4" s="112"/>
      <c r="D4" s="112"/>
      <c r="E4" s="112"/>
      <c r="F4" s="112"/>
      <c r="G4" s="112"/>
      <c r="H4" s="112"/>
      <c r="I4" s="134"/>
    </row>
    <row r="5" spans="1:9" ht="17.399999999999999" x14ac:dyDescent="0.3">
      <c r="A5" s="67" t="s">
        <v>38</v>
      </c>
      <c r="B5" s="70"/>
      <c r="C5" s="110"/>
      <c r="D5" s="111"/>
      <c r="E5" s="111"/>
      <c r="F5" s="111"/>
      <c r="G5" s="70"/>
      <c r="H5" s="110"/>
      <c r="I5" s="111"/>
    </row>
    <row r="6" spans="1:9" x14ac:dyDescent="0.25">
      <c r="A6" s="70"/>
      <c r="B6" s="70"/>
      <c r="C6" s="110"/>
      <c r="D6" s="111"/>
      <c r="E6" s="111"/>
      <c r="F6" s="111"/>
      <c r="G6" s="70"/>
      <c r="H6" s="110"/>
      <c r="I6" s="111"/>
    </row>
    <row r="7" spans="1:9" ht="26.4" x14ac:dyDescent="0.25">
      <c r="A7" s="112"/>
      <c r="B7" s="113" t="s">
        <v>0</v>
      </c>
      <c r="C7" s="114" t="s">
        <v>1</v>
      </c>
      <c r="D7" s="115" t="s">
        <v>2</v>
      </c>
      <c r="E7" s="116" t="s">
        <v>9</v>
      </c>
      <c r="F7" s="117" t="s">
        <v>3</v>
      </c>
      <c r="G7" s="118" t="s">
        <v>4</v>
      </c>
      <c r="H7" s="114" t="s">
        <v>5</v>
      </c>
      <c r="I7" s="119" t="s">
        <v>6</v>
      </c>
    </row>
    <row r="8" spans="1:9" x14ac:dyDescent="0.25">
      <c r="A8" s="112"/>
      <c r="B8" s="120"/>
      <c r="C8" s="121"/>
      <c r="D8" s="122"/>
      <c r="E8" s="123"/>
      <c r="F8" s="123"/>
      <c r="G8" s="124"/>
      <c r="H8" s="125"/>
      <c r="I8" s="126"/>
    </row>
    <row r="9" spans="1:9" ht="15.6" x14ac:dyDescent="0.3">
      <c r="A9" s="112"/>
      <c r="B9" s="49" t="s">
        <v>7</v>
      </c>
      <c r="C9" s="18"/>
      <c r="D9" s="19"/>
      <c r="E9" s="41"/>
      <c r="F9" s="41"/>
      <c r="G9" s="127"/>
      <c r="H9" s="40"/>
      <c r="I9" s="128"/>
    </row>
    <row r="10" spans="1:9" x14ac:dyDescent="0.25">
      <c r="A10" s="112"/>
      <c r="B10" s="129" t="s">
        <v>32</v>
      </c>
      <c r="C10" s="130" t="s">
        <v>34</v>
      </c>
      <c r="D10" s="131">
        <f>'NYSCOPBA-SSU (21)'!C56</f>
        <v>32974</v>
      </c>
      <c r="E10" s="131" t="s">
        <v>10</v>
      </c>
      <c r="F10" s="131" t="s">
        <v>10</v>
      </c>
      <c r="G10" s="129" t="s">
        <v>33</v>
      </c>
      <c r="H10" s="132" t="s">
        <v>23</v>
      </c>
      <c r="I10" s="133">
        <f>'NYSCOPBA-SSU (21)'!B56</f>
        <v>1364</v>
      </c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34"/>
    </row>
    <row r="12" spans="1:9" ht="17.399999999999999" x14ac:dyDescent="0.3">
      <c r="A12" s="67" t="s">
        <v>77</v>
      </c>
      <c r="B12" s="70"/>
      <c r="C12" s="110"/>
      <c r="D12" s="111"/>
      <c r="E12" s="111"/>
      <c r="F12" s="111"/>
      <c r="G12" s="70"/>
      <c r="H12" s="110"/>
      <c r="I12" s="111"/>
    </row>
    <row r="13" spans="1:9" x14ac:dyDescent="0.25">
      <c r="A13" s="70"/>
      <c r="B13" s="70"/>
      <c r="C13" s="110"/>
      <c r="D13" s="111"/>
      <c r="E13" s="111"/>
      <c r="F13" s="111"/>
      <c r="G13" s="70"/>
      <c r="H13" s="110"/>
      <c r="I13" s="111"/>
    </row>
    <row r="14" spans="1:9" ht="26.4" x14ac:dyDescent="0.25">
      <c r="A14" s="112"/>
      <c r="B14" s="113" t="s">
        <v>0</v>
      </c>
      <c r="C14" s="114" t="s">
        <v>1</v>
      </c>
      <c r="D14" s="115" t="s">
        <v>2</v>
      </c>
      <c r="E14" s="116" t="s">
        <v>9</v>
      </c>
      <c r="F14" s="117" t="s">
        <v>3</v>
      </c>
      <c r="G14" s="118" t="s">
        <v>4</v>
      </c>
      <c r="H14" s="114" t="s">
        <v>5</v>
      </c>
      <c r="I14" s="119" t="s">
        <v>6</v>
      </c>
    </row>
    <row r="15" spans="1:9" x14ac:dyDescent="0.25">
      <c r="A15" s="112"/>
      <c r="B15" s="120"/>
      <c r="C15" s="121"/>
      <c r="D15" s="122"/>
      <c r="E15" s="123"/>
      <c r="F15" s="123"/>
      <c r="G15" s="124"/>
      <c r="H15" s="125"/>
      <c r="I15" s="126"/>
    </row>
    <row r="16" spans="1:9" ht="15.6" x14ac:dyDescent="0.3">
      <c r="A16" s="112"/>
      <c r="B16" s="49" t="s">
        <v>7</v>
      </c>
      <c r="C16" s="18"/>
      <c r="D16" s="19"/>
      <c r="E16" s="41"/>
      <c r="F16" s="41"/>
      <c r="G16" s="127"/>
      <c r="H16" s="40"/>
      <c r="I16" s="128"/>
    </row>
    <row r="17" spans="1:9" x14ac:dyDescent="0.25">
      <c r="A17" s="112"/>
      <c r="B17" s="129" t="s">
        <v>32</v>
      </c>
      <c r="C17" s="130" t="s">
        <v>34</v>
      </c>
      <c r="D17" s="131">
        <f>'NYSCOPBA-SSU (21)'!C95</f>
        <v>35049</v>
      </c>
      <c r="E17" s="131" t="s">
        <v>10</v>
      </c>
      <c r="F17" s="131" t="s">
        <v>10</v>
      </c>
      <c r="G17" s="129" t="s">
        <v>133</v>
      </c>
      <c r="H17" s="132" t="s">
        <v>23</v>
      </c>
      <c r="I17" s="133">
        <f>'NYSCOPBA-SSU (21)'!B95</f>
        <v>1364</v>
      </c>
    </row>
    <row r="19" spans="1:9" ht="17.399999999999999" x14ac:dyDescent="0.3">
      <c r="A19" s="67" t="s">
        <v>113</v>
      </c>
      <c r="B19" s="70"/>
      <c r="C19" s="110"/>
      <c r="D19" s="111"/>
      <c r="E19" s="111"/>
      <c r="F19" s="111"/>
      <c r="G19" s="70"/>
      <c r="H19" s="110"/>
      <c r="I19" s="111"/>
    </row>
    <row r="20" spans="1:9" x14ac:dyDescent="0.25">
      <c r="A20" s="70"/>
      <c r="B20" s="70"/>
      <c r="C20" s="110"/>
      <c r="D20" s="111"/>
      <c r="E20" s="111"/>
      <c r="F20" s="111"/>
      <c r="G20" s="70"/>
      <c r="H20" s="110"/>
      <c r="I20" s="111"/>
    </row>
    <row r="21" spans="1:9" ht="26.4" x14ac:dyDescent="0.25">
      <c r="A21" s="112"/>
      <c r="B21" s="113" t="s">
        <v>0</v>
      </c>
      <c r="C21" s="114" t="s">
        <v>1</v>
      </c>
      <c r="D21" s="115" t="s">
        <v>2</v>
      </c>
      <c r="E21" s="116" t="s">
        <v>9</v>
      </c>
      <c r="F21" s="117" t="s">
        <v>3</v>
      </c>
      <c r="G21" s="118" t="s">
        <v>4</v>
      </c>
      <c r="H21" s="114" t="s">
        <v>5</v>
      </c>
      <c r="I21" s="119" t="s">
        <v>6</v>
      </c>
    </row>
    <row r="22" spans="1:9" x14ac:dyDescent="0.25">
      <c r="A22" s="112"/>
      <c r="B22" s="120"/>
      <c r="C22" s="121"/>
      <c r="D22" s="122"/>
      <c r="E22" s="123"/>
      <c r="F22" s="123"/>
      <c r="G22" s="124"/>
      <c r="H22" s="125"/>
      <c r="I22" s="126"/>
    </row>
    <row r="23" spans="1:9" ht="15.6" x14ac:dyDescent="0.3">
      <c r="A23" s="112"/>
      <c r="B23" s="49" t="s">
        <v>7</v>
      </c>
      <c r="C23" s="18"/>
      <c r="D23" s="19"/>
      <c r="E23" s="41"/>
      <c r="F23" s="41"/>
      <c r="G23" s="127"/>
      <c r="H23" s="40"/>
      <c r="I23" s="128"/>
    </row>
    <row r="24" spans="1:9" x14ac:dyDescent="0.25">
      <c r="A24" s="112"/>
      <c r="B24" s="129" t="s">
        <v>32</v>
      </c>
      <c r="C24" s="130" t="s">
        <v>34</v>
      </c>
      <c r="D24" s="131">
        <f>'NYSCOPBA-SSU (21)'!C132</f>
        <v>35749.980000000003</v>
      </c>
      <c r="E24" s="131" t="s">
        <v>10</v>
      </c>
      <c r="F24" s="131" t="s">
        <v>10</v>
      </c>
      <c r="G24" s="129" t="s">
        <v>133</v>
      </c>
      <c r="H24" s="132" t="s">
        <v>23</v>
      </c>
      <c r="I24" s="133">
        <f>'NYSCOPBA-SSU (21)'!B132</f>
        <v>1391.28</v>
      </c>
    </row>
    <row r="26" spans="1:9" ht="17.399999999999999" x14ac:dyDescent="0.3">
      <c r="A26" s="67" t="s">
        <v>135</v>
      </c>
      <c r="B26" s="70"/>
      <c r="C26" s="110"/>
      <c r="D26" s="111"/>
      <c r="E26" s="111"/>
      <c r="F26" s="111"/>
      <c r="G26" s="70"/>
      <c r="H26" s="110"/>
      <c r="I26" s="111"/>
    </row>
    <row r="27" spans="1:9" x14ac:dyDescent="0.25">
      <c r="A27" s="70"/>
      <c r="B27" s="70"/>
      <c r="C27" s="110"/>
      <c r="D27" s="111"/>
      <c r="E27" s="111"/>
      <c r="F27" s="111"/>
      <c r="G27" s="70"/>
      <c r="H27" s="110"/>
      <c r="I27" s="111"/>
    </row>
    <row r="28" spans="1:9" ht="26.4" x14ac:dyDescent="0.25">
      <c r="A28" s="112"/>
      <c r="B28" s="113" t="s">
        <v>0</v>
      </c>
      <c r="C28" s="114" t="s">
        <v>1</v>
      </c>
      <c r="D28" s="115" t="s">
        <v>2</v>
      </c>
      <c r="E28" s="116" t="s">
        <v>9</v>
      </c>
      <c r="F28" s="117" t="s">
        <v>3</v>
      </c>
      <c r="G28" s="118" t="s">
        <v>4</v>
      </c>
      <c r="H28" s="114" t="s">
        <v>5</v>
      </c>
      <c r="I28" s="119" t="s">
        <v>6</v>
      </c>
    </row>
    <row r="29" spans="1:9" x14ac:dyDescent="0.25">
      <c r="A29" s="112"/>
      <c r="B29" s="120"/>
      <c r="C29" s="121"/>
      <c r="D29" s="122"/>
      <c r="E29" s="123"/>
      <c r="F29" s="123"/>
      <c r="G29" s="124"/>
      <c r="H29" s="125"/>
      <c r="I29" s="126"/>
    </row>
    <row r="30" spans="1:9" ht="15.6" x14ac:dyDescent="0.3">
      <c r="A30" s="112"/>
      <c r="B30" s="49" t="s">
        <v>7</v>
      </c>
      <c r="C30" s="18"/>
      <c r="D30" s="19"/>
      <c r="E30" s="41"/>
      <c r="F30" s="41"/>
      <c r="G30" s="127"/>
      <c r="H30" s="40"/>
      <c r="I30" s="128"/>
    </row>
    <row r="31" spans="1:9" x14ac:dyDescent="0.25">
      <c r="A31" s="112"/>
      <c r="B31" s="129" t="s">
        <v>32</v>
      </c>
      <c r="C31" s="130" t="s">
        <v>34</v>
      </c>
      <c r="D31" s="131">
        <f>'NYSCOPBA-SSU (21)'!B161</f>
        <v>36465</v>
      </c>
      <c r="E31" s="131" t="s">
        <v>10</v>
      </c>
      <c r="F31" s="131" t="s">
        <v>10</v>
      </c>
      <c r="G31" s="129" t="s">
        <v>133</v>
      </c>
      <c r="H31" s="132" t="s">
        <v>23</v>
      </c>
      <c r="I31" s="133">
        <f>'NYSCOPBA-SSU (21)'!K161</f>
        <v>1419</v>
      </c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70" zoomScaleNormal="70" workbookViewId="0"/>
  </sheetViews>
  <sheetFormatPr defaultColWidth="9.109375" defaultRowHeight="13.2" x14ac:dyDescent="0.25"/>
  <cols>
    <col min="1" max="1" width="6.44140625" style="87" customWidth="1"/>
    <col min="2" max="2" width="57.88671875" style="87" customWidth="1"/>
    <col min="3" max="3" width="17" style="87" customWidth="1"/>
    <col min="4" max="4" width="24.109375" style="87" customWidth="1"/>
    <col min="5" max="5" width="18.33203125" style="87" customWidth="1"/>
    <col min="6" max="6" width="17.33203125" style="87" customWidth="1"/>
    <col min="7" max="7" width="58.44140625" style="87" customWidth="1"/>
    <col min="8" max="8" width="7.44140625" style="87" bestFit="1" customWidth="1"/>
    <col min="9" max="9" width="17.109375" style="88" customWidth="1"/>
    <col min="10" max="16384" width="9.109375" style="87"/>
  </cols>
  <sheetData>
    <row r="1" spans="1:9" ht="18.75" customHeight="1" x14ac:dyDescent="0.25">
      <c r="A1" s="135" t="s">
        <v>138</v>
      </c>
      <c r="B1" s="84"/>
      <c r="C1" s="85"/>
      <c r="D1" s="86"/>
      <c r="E1" s="86"/>
      <c r="F1" s="86"/>
      <c r="G1" s="84"/>
      <c r="H1" s="85"/>
      <c r="I1" s="86"/>
    </row>
    <row r="2" spans="1:9" x14ac:dyDescent="0.25">
      <c r="A2" s="84"/>
      <c r="B2" s="84"/>
      <c r="C2" s="85"/>
      <c r="D2" s="86"/>
      <c r="E2" s="86"/>
      <c r="F2" s="86"/>
      <c r="G2" s="84"/>
      <c r="H2" s="85"/>
      <c r="I2" s="86"/>
    </row>
    <row r="3" spans="1:9" x14ac:dyDescent="0.25">
      <c r="A3" s="112"/>
      <c r="B3" s="112"/>
      <c r="C3" s="112"/>
      <c r="D3" s="112"/>
      <c r="E3" s="112"/>
      <c r="F3" s="112"/>
      <c r="G3" s="112"/>
      <c r="H3" s="112"/>
      <c r="I3" s="134"/>
    </row>
    <row r="4" spans="1:9" ht="17.399999999999999" x14ac:dyDescent="0.3">
      <c r="A4" s="67" t="s">
        <v>38</v>
      </c>
      <c r="B4" s="70"/>
      <c r="C4" s="110"/>
      <c r="D4" s="111"/>
      <c r="E4" s="111"/>
      <c r="F4" s="111"/>
      <c r="G4" s="70"/>
      <c r="H4" s="110"/>
      <c r="I4" s="111"/>
    </row>
    <row r="5" spans="1:9" x14ac:dyDescent="0.25">
      <c r="A5" s="70"/>
      <c r="B5" s="70"/>
      <c r="C5" s="110"/>
      <c r="D5" s="111"/>
      <c r="E5" s="111"/>
      <c r="F5" s="111"/>
      <c r="G5" s="70"/>
      <c r="H5" s="110"/>
      <c r="I5" s="111"/>
    </row>
    <row r="6" spans="1:9" ht="26.4" x14ac:dyDescent="0.25">
      <c r="A6" s="112"/>
      <c r="B6" s="113" t="s">
        <v>0</v>
      </c>
      <c r="C6" s="114" t="s">
        <v>1</v>
      </c>
      <c r="D6" s="115" t="s">
        <v>2</v>
      </c>
      <c r="E6" s="116" t="s">
        <v>9</v>
      </c>
      <c r="F6" s="117" t="s">
        <v>3</v>
      </c>
      <c r="G6" s="118" t="s">
        <v>4</v>
      </c>
      <c r="H6" s="114" t="s">
        <v>5</v>
      </c>
      <c r="I6" s="119" t="s">
        <v>6</v>
      </c>
    </row>
    <row r="7" spans="1:9" x14ac:dyDescent="0.25">
      <c r="A7" s="112"/>
      <c r="B7" s="120"/>
      <c r="C7" s="121"/>
      <c r="D7" s="122"/>
      <c r="E7" s="123"/>
      <c r="F7" s="123"/>
      <c r="G7" s="124"/>
      <c r="H7" s="125"/>
      <c r="I7" s="126"/>
    </row>
    <row r="8" spans="1:9" ht="15.6" x14ac:dyDescent="0.3">
      <c r="A8" s="112"/>
      <c r="B8" s="49" t="s">
        <v>7</v>
      </c>
      <c r="C8" s="18"/>
      <c r="D8" s="19"/>
      <c r="E8" s="41"/>
      <c r="F8" s="41"/>
      <c r="G8" s="127"/>
      <c r="H8" s="40"/>
      <c r="I8" s="128"/>
    </row>
    <row r="9" spans="1:9" x14ac:dyDescent="0.25">
      <c r="A9" s="112"/>
      <c r="B9" s="129" t="s">
        <v>80</v>
      </c>
      <c r="C9" s="130" t="s">
        <v>79</v>
      </c>
      <c r="D9" s="131">
        <f>'NYSCOPBA-SSU (21)'!C54</f>
        <v>29539</v>
      </c>
      <c r="E9" s="131">
        <f>'NYSCOPBA-SSU (21)'!B54</f>
        <v>1257</v>
      </c>
      <c r="F9" s="131" t="s">
        <v>10</v>
      </c>
      <c r="G9" s="129" t="s">
        <v>78</v>
      </c>
      <c r="H9" s="132" t="s">
        <v>81</v>
      </c>
      <c r="I9" s="133">
        <f>'NYSCOPBA-SSU (21)'!B55</f>
        <v>1306</v>
      </c>
    </row>
    <row r="10" spans="1:9" x14ac:dyDescent="0.25">
      <c r="A10" s="112"/>
      <c r="B10" s="112"/>
      <c r="C10" s="112"/>
      <c r="D10" s="112"/>
      <c r="E10" s="112"/>
      <c r="F10" s="112"/>
      <c r="G10" s="112"/>
      <c r="H10" s="112"/>
      <c r="I10" s="134"/>
    </row>
    <row r="11" spans="1:9" ht="17.399999999999999" x14ac:dyDescent="0.3">
      <c r="A11" s="67" t="s">
        <v>77</v>
      </c>
      <c r="B11" s="70"/>
      <c r="C11" s="110"/>
      <c r="D11" s="111"/>
      <c r="E11" s="111"/>
      <c r="F11" s="111"/>
      <c r="G11" s="70"/>
      <c r="H11" s="110"/>
      <c r="I11" s="111"/>
    </row>
    <row r="12" spans="1:9" x14ac:dyDescent="0.25">
      <c r="A12" s="70"/>
      <c r="B12" s="70"/>
      <c r="C12" s="110"/>
      <c r="D12" s="111"/>
      <c r="E12" s="111"/>
      <c r="F12" s="111"/>
      <c r="G12" s="70"/>
      <c r="H12" s="110"/>
      <c r="I12" s="111"/>
    </row>
    <row r="13" spans="1:9" ht="26.4" x14ac:dyDescent="0.25">
      <c r="A13" s="112"/>
      <c r="B13" s="113" t="s">
        <v>0</v>
      </c>
      <c r="C13" s="114" t="s">
        <v>1</v>
      </c>
      <c r="D13" s="115" t="s">
        <v>2</v>
      </c>
      <c r="E13" s="116" t="s">
        <v>9</v>
      </c>
      <c r="F13" s="117" t="s">
        <v>3</v>
      </c>
      <c r="G13" s="118" t="s">
        <v>4</v>
      </c>
      <c r="H13" s="114" t="s">
        <v>5</v>
      </c>
      <c r="I13" s="119" t="s">
        <v>6</v>
      </c>
    </row>
    <row r="14" spans="1:9" x14ac:dyDescent="0.25">
      <c r="A14" s="112"/>
      <c r="B14" s="120"/>
      <c r="C14" s="121"/>
      <c r="D14" s="122"/>
      <c r="E14" s="123"/>
      <c r="F14" s="123"/>
      <c r="G14" s="124"/>
      <c r="H14" s="125"/>
      <c r="I14" s="126"/>
    </row>
    <row r="15" spans="1:9" ht="15.6" x14ac:dyDescent="0.3">
      <c r="A15" s="112"/>
      <c r="B15" s="49" t="s">
        <v>7</v>
      </c>
      <c r="C15" s="18"/>
      <c r="D15" s="19"/>
      <c r="E15" s="41"/>
      <c r="F15" s="41"/>
      <c r="G15" s="127"/>
      <c r="H15" s="40"/>
      <c r="I15" s="128"/>
    </row>
    <row r="16" spans="1:9" x14ac:dyDescent="0.25">
      <c r="A16" s="112"/>
      <c r="B16" s="129" t="s">
        <v>80</v>
      </c>
      <c r="C16" s="130" t="s">
        <v>79</v>
      </c>
      <c r="D16" s="131">
        <f>'NYSCOPBA-SSU (21)'!C93</f>
        <v>31614</v>
      </c>
      <c r="E16" s="131">
        <f>'NYSCOPBA-SSU (21)'!B93</f>
        <v>1257</v>
      </c>
      <c r="F16" s="131" t="s">
        <v>10</v>
      </c>
      <c r="G16" s="129" t="s">
        <v>78</v>
      </c>
      <c r="H16" s="132" t="s">
        <v>81</v>
      </c>
      <c r="I16" s="133">
        <f>'NYSCOPBA-SSU (21)'!B94</f>
        <v>1306</v>
      </c>
    </row>
    <row r="17" spans="1:9" x14ac:dyDescent="0.25">
      <c r="A17" s="112"/>
      <c r="B17" s="112"/>
      <c r="C17" s="112"/>
      <c r="D17" s="112"/>
      <c r="E17" s="112"/>
      <c r="F17" s="112"/>
      <c r="G17" s="112"/>
      <c r="H17" s="112"/>
      <c r="I17" s="134"/>
    </row>
    <row r="18" spans="1:9" ht="17.399999999999999" x14ac:dyDescent="0.3">
      <c r="A18" s="67" t="s">
        <v>113</v>
      </c>
      <c r="B18" s="70"/>
      <c r="C18" s="110"/>
      <c r="D18" s="111"/>
      <c r="E18" s="111"/>
      <c r="F18" s="111"/>
      <c r="G18" s="70"/>
      <c r="H18" s="110"/>
      <c r="I18" s="111"/>
    </row>
    <row r="19" spans="1:9" x14ac:dyDescent="0.25">
      <c r="A19" s="70"/>
      <c r="B19" s="70"/>
      <c r="C19" s="110"/>
      <c r="D19" s="111"/>
      <c r="E19" s="111"/>
      <c r="F19" s="111"/>
      <c r="G19" s="70"/>
      <c r="H19" s="110"/>
      <c r="I19" s="111"/>
    </row>
    <row r="20" spans="1:9" ht="26.4" x14ac:dyDescent="0.25">
      <c r="A20" s="112"/>
      <c r="B20" s="113" t="s">
        <v>0</v>
      </c>
      <c r="C20" s="114" t="s">
        <v>1</v>
      </c>
      <c r="D20" s="115" t="s">
        <v>2</v>
      </c>
      <c r="E20" s="116" t="s">
        <v>9</v>
      </c>
      <c r="F20" s="117" t="s">
        <v>3</v>
      </c>
      <c r="G20" s="118" t="s">
        <v>4</v>
      </c>
      <c r="H20" s="114" t="s">
        <v>5</v>
      </c>
      <c r="I20" s="119" t="s">
        <v>6</v>
      </c>
    </row>
    <row r="21" spans="1:9" x14ac:dyDescent="0.25">
      <c r="A21" s="112"/>
      <c r="B21" s="120"/>
      <c r="C21" s="121"/>
      <c r="D21" s="122"/>
      <c r="E21" s="123"/>
      <c r="F21" s="123"/>
      <c r="G21" s="124"/>
      <c r="H21" s="125"/>
      <c r="I21" s="126"/>
    </row>
    <row r="22" spans="1:9" ht="15.6" x14ac:dyDescent="0.3">
      <c r="A22" s="112"/>
      <c r="B22" s="49" t="s">
        <v>7</v>
      </c>
      <c r="C22" s="18"/>
      <c r="D22" s="19"/>
      <c r="E22" s="41"/>
      <c r="F22" s="41"/>
      <c r="G22" s="127"/>
      <c r="H22" s="40"/>
      <c r="I22" s="128"/>
    </row>
    <row r="23" spans="1:9" x14ac:dyDescent="0.25">
      <c r="A23" s="112"/>
      <c r="B23" s="129" t="s">
        <v>80</v>
      </c>
      <c r="C23" s="130" t="s">
        <v>79</v>
      </c>
      <c r="D23" s="131">
        <f>'NYSCOPBA-SSU (21)'!C130</f>
        <v>32246.28</v>
      </c>
      <c r="E23" s="131">
        <f>'NYSCOPBA-SSU (21)'!B130</f>
        <v>1282.1400000000001</v>
      </c>
      <c r="F23" s="131" t="s">
        <v>10</v>
      </c>
      <c r="G23" s="129" t="s">
        <v>78</v>
      </c>
      <c r="H23" s="132" t="s">
        <v>81</v>
      </c>
      <c r="I23" s="133">
        <f>'NYSCOPBA-SSU (21)'!B131</f>
        <v>1332.12</v>
      </c>
    </row>
    <row r="24" spans="1:9" x14ac:dyDescent="0.25">
      <c r="A24" s="112"/>
      <c r="B24" s="112"/>
      <c r="C24" s="112"/>
      <c r="D24" s="112"/>
      <c r="E24" s="112"/>
      <c r="F24" s="112"/>
      <c r="G24" s="112"/>
      <c r="H24" s="112"/>
      <c r="I24" s="134"/>
    </row>
    <row r="25" spans="1:9" ht="17.399999999999999" x14ac:dyDescent="0.3">
      <c r="A25" s="67" t="s">
        <v>135</v>
      </c>
      <c r="B25" s="70"/>
      <c r="C25" s="110"/>
      <c r="D25" s="111"/>
      <c r="E25" s="111"/>
      <c r="F25" s="111"/>
      <c r="G25" s="70"/>
      <c r="H25" s="110"/>
      <c r="I25" s="111"/>
    </row>
    <row r="26" spans="1:9" x14ac:dyDescent="0.25">
      <c r="A26" s="70"/>
      <c r="B26" s="70"/>
      <c r="C26" s="110"/>
      <c r="D26" s="111"/>
      <c r="E26" s="111"/>
      <c r="F26" s="111"/>
      <c r="G26" s="70"/>
      <c r="H26" s="110"/>
      <c r="I26" s="111"/>
    </row>
    <row r="27" spans="1:9" ht="26.4" x14ac:dyDescent="0.25">
      <c r="A27" s="112"/>
      <c r="B27" s="113" t="s">
        <v>0</v>
      </c>
      <c r="C27" s="114" t="s">
        <v>1</v>
      </c>
      <c r="D27" s="115" t="s">
        <v>2</v>
      </c>
      <c r="E27" s="116" t="s">
        <v>9</v>
      </c>
      <c r="F27" s="117" t="s">
        <v>3</v>
      </c>
      <c r="G27" s="118" t="s">
        <v>4</v>
      </c>
      <c r="H27" s="114" t="s">
        <v>5</v>
      </c>
      <c r="I27" s="119" t="s">
        <v>6</v>
      </c>
    </row>
    <row r="28" spans="1:9" x14ac:dyDescent="0.25">
      <c r="A28" s="112"/>
      <c r="B28" s="120"/>
      <c r="C28" s="121"/>
      <c r="D28" s="122"/>
      <c r="E28" s="123"/>
      <c r="F28" s="123"/>
      <c r="G28" s="124"/>
      <c r="H28" s="125"/>
      <c r="I28" s="126"/>
    </row>
    <row r="29" spans="1:9" ht="15.6" x14ac:dyDescent="0.3">
      <c r="A29" s="112"/>
      <c r="B29" s="49" t="s">
        <v>7</v>
      </c>
      <c r="C29" s="18"/>
      <c r="D29" s="19"/>
      <c r="E29" s="41"/>
      <c r="F29" s="41"/>
      <c r="G29" s="127"/>
      <c r="H29" s="40"/>
      <c r="I29" s="128"/>
    </row>
    <row r="30" spans="1:9" x14ac:dyDescent="0.25">
      <c r="A30" s="112"/>
      <c r="B30" s="129" t="s">
        <v>80</v>
      </c>
      <c r="C30" s="130" t="s">
        <v>79</v>
      </c>
      <c r="D30" s="131">
        <f>'NYSCOPBA-SSU (21)'!B159</f>
        <v>32891</v>
      </c>
      <c r="E30" s="131">
        <f>'NYSCOPBA-SSU (21)'!K159</f>
        <v>1308</v>
      </c>
      <c r="F30" s="131" t="s">
        <v>10</v>
      </c>
      <c r="G30" s="129" t="s">
        <v>78</v>
      </c>
      <c r="H30" s="132" t="s">
        <v>81</v>
      </c>
      <c r="I30" s="133">
        <f>'NYSCOPBA-SSU (21)'!K160</f>
        <v>1359</v>
      </c>
    </row>
  </sheetData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="70" zoomScaleNormal="70" workbookViewId="0"/>
  </sheetViews>
  <sheetFormatPr defaultColWidth="9.109375" defaultRowHeight="13.2" x14ac:dyDescent="0.25"/>
  <cols>
    <col min="1" max="1" width="6.5546875" style="1" customWidth="1"/>
    <col min="2" max="2" width="58.88671875" style="1" bestFit="1" customWidth="1"/>
    <col min="3" max="3" width="17" style="1" customWidth="1"/>
    <col min="4" max="4" width="24.109375" style="1" customWidth="1"/>
    <col min="5" max="5" width="18.33203125" style="1" customWidth="1"/>
    <col min="6" max="6" width="17.33203125" style="1" customWidth="1"/>
    <col min="7" max="7" width="61.5546875" style="1" bestFit="1" customWidth="1"/>
    <col min="8" max="8" width="8.33203125" style="1" bestFit="1" customWidth="1"/>
    <col min="9" max="9" width="17.109375" style="56" customWidth="1"/>
    <col min="10" max="16384" width="9.109375" style="1"/>
  </cols>
  <sheetData>
    <row r="1" spans="1:9" ht="20.399999999999999" x14ac:dyDescent="0.35">
      <c r="A1" s="2" t="s">
        <v>136</v>
      </c>
      <c r="B1" s="3"/>
      <c r="C1" s="4"/>
      <c r="D1" s="5"/>
      <c r="E1" s="5"/>
      <c r="F1" s="5"/>
      <c r="G1" s="3"/>
      <c r="H1" s="4"/>
      <c r="I1" s="5"/>
    </row>
    <row r="2" spans="1:9" x14ac:dyDescent="0.25">
      <c r="A2" s="3"/>
      <c r="B2" s="3"/>
      <c r="C2" s="4"/>
      <c r="D2" s="5"/>
      <c r="E2" s="5"/>
      <c r="F2" s="5"/>
      <c r="G2" s="3"/>
      <c r="H2" s="4"/>
      <c r="I2" s="5"/>
    </row>
    <row r="4" spans="1:9" ht="17.399999999999999" x14ac:dyDescent="0.3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9" x14ac:dyDescent="0.25">
      <c r="A5" s="3"/>
      <c r="B5" s="3"/>
      <c r="C5" s="4"/>
      <c r="D5" s="5"/>
      <c r="E5" s="5"/>
      <c r="F5" s="5"/>
      <c r="G5" s="3"/>
      <c r="H5" s="4"/>
      <c r="I5" s="5"/>
    </row>
    <row r="6" spans="1:9" ht="26.4" x14ac:dyDescent="0.25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46" t="s">
        <v>6</v>
      </c>
    </row>
    <row r="7" spans="1:9" x14ac:dyDescent="0.25">
      <c r="B7" s="47"/>
      <c r="C7" s="13"/>
      <c r="D7" s="14"/>
      <c r="E7" s="15"/>
      <c r="F7" s="15"/>
      <c r="G7" s="48"/>
      <c r="H7" s="33"/>
      <c r="I7" s="32"/>
    </row>
    <row r="8" spans="1:9" ht="15.6" x14ac:dyDescent="0.3">
      <c r="B8" s="49" t="s">
        <v>7</v>
      </c>
      <c r="C8" s="18"/>
      <c r="D8" s="19"/>
      <c r="E8" s="20"/>
      <c r="F8" s="20"/>
      <c r="G8" s="50"/>
      <c r="H8" s="34"/>
      <c r="I8" s="51"/>
    </row>
    <row r="9" spans="1:9" x14ac:dyDescent="0.25">
      <c r="B9" s="52" t="s">
        <v>22</v>
      </c>
      <c r="C9" s="25" t="s">
        <v>23</v>
      </c>
      <c r="D9" s="26">
        <v>30902</v>
      </c>
      <c r="E9" s="26" t="s">
        <v>10</v>
      </c>
      <c r="F9" s="26" t="s">
        <v>10</v>
      </c>
      <c r="G9" s="52" t="s">
        <v>24</v>
      </c>
      <c r="H9" s="53"/>
      <c r="I9" s="38"/>
    </row>
    <row r="10" spans="1:9" x14ac:dyDescent="0.25">
      <c r="B10" s="52" t="s">
        <v>24</v>
      </c>
      <c r="C10" s="25" t="s">
        <v>25</v>
      </c>
      <c r="D10" s="26">
        <v>32803</v>
      </c>
      <c r="E10" s="26" t="s">
        <v>10</v>
      </c>
      <c r="F10" s="26" t="s">
        <v>10</v>
      </c>
      <c r="G10" s="52" t="s">
        <v>26</v>
      </c>
      <c r="H10" s="53"/>
      <c r="I10" s="38"/>
    </row>
    <row r="11" spans="1:9" ht="12.75" customHeight="1" x14ac:dyDescent="0.25">
      <c r="B11" s="54" t="s">
        <v>26</v>
      </c>
      <c r="C11" s="30" t="s">
        <v>8</v>
      </c>
      <c r="D11" s="22">
        <v>34742</v>
      </c>
      <c r="E11" s="22" t="s">
        <v>10</v>
      </c>
      <c r="F11" s="22" t="s">
        <v>10</v>
      </c>
      <c r="G11" s="54" t="s">
        <v>27</v>
      </c>
      <c r="H11" s="55" t="s">
        <v>28</v>
      </c>
      <c r="I11" s="31">
        <v>1382</v>
      </c>
    </row>
    <row r="13" spans="1:9" ht="17.399999999999999" x14ac:dyDescent="0.3">
      <c r="A13" s="23" t="s">
        <v>19</v>
      </c>
      <c r="B13" s="3"/>
      <c r="C13" s="4"/>
      <c r="D13" s="5"/>
      <c r="E13" s="5"/>
      <c r="F13" s="5"/>
      <c r="G13" s="3"/>
      <c r="H13" s="4"/>
      <c r="I13" s="5"/>
    </row>
    <row r="14" spans="1:9" x14ac:dyDescent="0.25">
      <c r="A14" s="3"/>
      <c r="B14" s="3"/>
      <c r="C14" s="4"/>
      <c r="D14" s="5"/>
      <c r="E14" s="5"/>
      <c r="F14" s="5"/>
      <c r="G14" s="3"/>
      <c r="H14" s="4"/>
      <c r="I14" s="5"/>
    </row>
    <row r="15" spans="1:9" ht="26.4" x14ac:dyDescent="0.25">
      <c r="B15" s="6" t="s">
        <v>0</v>
      </c>
      <c r="C15" s="7" t="s">
        <v>1</v>
      </c>
      <c r="D15" s="8" t="s">
        <v>2</v>
      </c>
      <c r="E15" s="45" t="s">
        <v>9</v>
      </c>
      <c r="F15" s="9" t="s">
        <v>3</v>
      </c>
      <c r="G15" s="10" t="s">
        <v>4</v>
      </c>
      <c r="H15" s="7" t="s">
        <v>5</v>
      </c>
      <c r="I15" s="46" t="s">
        <v>6</v>
      </c>
    </row>
    <row r="16" spans="1:9" x14ac:dyDescent="0.25">
      <c r="B16" s="12"/>
      <c r="C16" s="13"/>
      <c r="D16" s="32"/>
      <c r="E16" s="33"/>
      <c r="F16" s="15"/>
      <c r="G16" s="15"/>
      <c r="H16" s="15"/>
      <c r="I16" s="32"/>
    </row>
    <row r="17" spans="1:13" ht="15.6" x14ac:dyDescent="0.3">
      <c r="B17" s="17" t="s">
        <v>7</v>
      </c>
      <c r="C17" s="18"/>
      <c r="D17" s="37"/>
      <c r="E17" s="34"/>
      <c r="F17" s="20"/>
      <c r="G17" s="20"/>
      <c r="H17" s="20"/>
      <c r="I17" s="51"/>
    </row>
    <row r="18" spans="1:13" x14ac:dyDescent="0.25">
      <c r="B18" s="52" t="s">
        <v>22</v>
      </c>
      <c r="C18" s="25" t="s">
        <v>23</v>
      </c>
      <c r="D18" s="38">
        <v>31829</v>
      </c>
      <c r="E18" s="26" t="s">
        <v>10</v>
      </c>
      <c r="F18" s="26" t="s">
        <v>10</v>
      </c>
      <c r="G18" s="52" t="s">
        <v>24</v>
      </c>
      <c r="H18" s="53"/>
      <c r="I18" s="38"/>
    </row>
    <row r="19" spans="1:13" x14ac:dyDescent="0.25">
      <c r="B19" s="52" t="s">
        <v>24</v>
      </c>
      <c r="C19" s="25" t="s">
        <v>25</v>
      </c>
      <c r="D19" s="38">
        <v>33787</v>
      </c>
      <c r="E19" s="26" t="s">
        <v>10</v>
      </c>
      <c r="F19" s="26" t="s">
        <v>10</v>
      </c>
      <c r="G19" s="52" t="s">
        <v>26</v>
      </c>
      <c r="H19" s="53"/>
      <c r="I19" s="38"/>
    </row>
    <row r="20" spans="1:13" ht="12.75" customHeight="1" x14ac:dyDescent="0.25">
      <c r="B20" s="54" t="s">
        <v>26</v>
      </c>
      <c r="C20" s="30" t="s">
        <v>8</v>
      </c>
      <c r="D20" s="31">
        <v>35784</v>
      </c>
      <c r="E20" s="22" t="s">
        <v>10</v>
      </c>
      <c r="F20" s="22" t="s">
        <v>10</v>
      </c>
      <c r="G20" s="54" t="s">
        <v>27</v>
      </c>
      <c r="H20" s="55" t="s">
        <v>28</v>
      </c>
      <c r="I20" s="31">
        <v>1424</v>
      </c>
    </row>
    <row r="22" spans="1:13" ht="17.399999999999999" x14ac:dyDescent="0.3">
      <c r="A22" s="67" t="s">
        <v>20</v>
      </c>
      <c r="B22" s="58"/>
      <c r="C22" s="4"/>
      <c r="D22" s="5"/>
      <c r="E22" s="5"/>
      <c r="F22" s="5"/>
      <c r="G22" s="3"/>
      <c r="H22" s="4"/>
      <c r="I22" s="5"/>
    </row>
    <row r="23" spans="1:13" x14ac:dyDescent="0.25">
      <c r="A23" s="3"/>
      <c r="B23" s="3"/>
      <c r="C23" s="4"/>
      <c r="D23" s="5"/>
      <c r="E23" s="5"/>
      <c r="F23" s="5"/>
      <c r="G23" s="3"/>
      <c r="H23" s="4"/>
      <c r="I23" s="5"/>
    </row>
    <row r="24" spans="1:13" ht="26.4" x14ac:dyDescent="0.25">
      <c r="B24" s="6" t="s">
        <v>0</v>
      </c>
      <c r="C24" s="7" t="s">
        <v>1</v>
      </c>
      <c r="D24" s="8" t="s">
        <v>2</v>
      </c>
      <c r="E24" s="45" t="s">
        <v>9</v>
      </c>
      <c r="F24" s="9" t="s">
        <v>3</v>
      </c>
      <c r="G24" s="10" t="s">
        <v>4</v>
      </c>
      <c r="H24" s="7" t="s">
        <v>5</v>
      </c>
      <c r="I24" s="46" t="s">
        <v>6</v>
      </c>
    </row>
    <row r="25" spans="1:13" x14ac:dyDescent="0.25">
      <c r="B25" s="12"/>
      <c r="C25" s="13"/>
      <c r="D25" s="32"/>
      <c r="E25" s="33"/>
      <c r="F25" s="15"/>
      <c r="G25" s="15"/>
      <c r="H25" s="15"/>
      <c r="I25" s="32"/>
    </row>
    <row r="26" spans="1:13" ht="15.6" x14ac:dyDescent="0.3">
      <c r="B26" s="17" t="s">
        <v>7</v>
      </c>
      <c r="C26" s="18"/>
      <c r="D26" s="37"/>
      <c r="E26" s="34"/>
      <c r="F26" s="20"/>
      <c r="G26" s="20"/>
      <c r="H26" s="20"/>
      <c r="I26" s="51"/>
    </row>
    <row r="27" spans="1:13" x14ac:dyDescent="0.25">
      <c r="B27" s="52" t="s">
        <v>22</v>
      </c>
      <c r="C27" s="25" t="s">
        <v>23</v>
      </c>
      <c r="D27" s="38">
        <v>32784</v>
      </c>
      <c r="E27" s="26" t="s">
        <v>10</v>
      </c>
      <c r="F27" s="26" t="s">
        <v>10</v>
      </c>
      <c r="G27" s="52" t="s">
        <v>24</v>
      </c>
      <c r="H27" s="53"/>
      <c r="I27" s="38"/>
    </row>
    <row r="28" spans="1:13" x14ac:dyDescent="0.25">
      <c r="B28" s="52" t="s">
        <v>24</v>
      </c>
      <c r="C28" s="25" t="s">
        <v>25</v>
      </c>
      <c r="D28" s="38">
        <v>34801</v>
      </c>
      <c r="E28" s="26" t="s">
        <v>10</v>
      </c>
      <c r="F28" s="26" t="s">
        <v>10</v>
      </c>
      <c r="G28" s="52" t="s">
        <v>26</v>
      </c>
      <c r="H28" s="53"/>
      <c r="I28" s="38"/>
    </row>
    <row r="29" spans="1:13" x14ac:dyDescent="0.25">
      <c r="B29" s="54" t="s">
        <v>26</v>
      </c>
      <c r="C29" s="30" t="s">
        <v>8</v>
      </c>
      <c r="D29" s="31">
        <v>36858</v>
      </c>
      <c r="E29" s="22" t="s">
        <v>10</v>
      </c>
      <c r="F29" s="22" t="s">
        <v>10</v>
      </c>
      <c r="G29" s="54" t="s">
        <v>27</v>
      </c>
      <c r="H29" s="55" t="s">
        <v>28</v>
      </c>
      <c r="I29" s="31">
        <v>1467</v>
      </c>
    </row>
    <row r="30" spans="1:13" x14ac:dyDescent="0.25">
      <c r="B30" s="68"/>
      <c r="C30" s="53"/>
      <c r="D30" s="35"/>
      <c r="E30" s="35"/>
      <c r="F30" s="35"/>
      <c r="G30" s="68"/>
      <c r="H30" s="53"/>
      <c r="I30" s="35"/>
      <c r="M30" s="73"/>
    </row>
    <row r="31" spans="1:13" ht="17.399999999999999" x14ac:dyDescent="0.3">
      <c r="A31" s="67" t="s">
        <v>59</v>
      </c>
      <c r="B31" s="58"/>
      <c r="C31" s="59"/>
      <c r="D31" s="60"/>
      <c r="E31" s="60"/>
      <c r="F31" s="5"/>
      <c r="G31" s="3"/>
      <c r="H31" s="4"/>
      <c r="I31" s="5"/>
      <c r="M31" s="56"/>
    </row>
    <row r="32" spans="1:13" x14ac:dyDescent="0.25">
      <c r="A32" s="3"/>
      <c r="B32" s="3"/>
      <c r="C32" s="4"/>
      <c r="D32" s="5"/>
      <c r="E32" s="5"/>
      <c r="F32" s="5"/>
      <c r="G32" s="3"/>
      <c r="H32" s="4"/>
      <c r="I32" s="5"/>
    </row>
    <row r="33" spans="1:9" ht="26.4" x14ac:dyDescent="0.25">
      <c r="B33" s="6" t="s">
        <v>0</v>
      </c>
      <c r="C33" s="7" t="s">
        <v>1</v>
      </c>
      <c r="D33" s="8" t="s">
        <v>2</v>
      </c>
      <c r="E33" s="45" t="s">
        <v>9</v>
      </c>
      <c r="F33" s="9" t="s">
        <v>3</v>
      </c>
      <c r="G33" s="10" t="s">
        <v>4</v>
      </c>
      <c r="H33" s="7" t="s">
        <v>5</v>
      </c>
      <c r="I33" s="46" t="s">
        <v>6</v>
      </c>
    </row>
    <row r="34" spans="1:9" x14ac:dyDescent="0.25">
      <c r="B34" s="12"/>
      <c r="C34" s="13"/>
      <c r="D34" s="32"/>
      <c r="E34" s="33"/>
      <c r="F34" s="15"/>
      <c r="G34" s="15"/>
      <c r="H34" s="15"/>
      <c r="I34" s="32"/>
    </row>
    <row r="35" spans="1:9" ht="15.6" x14ac:dyDescent="0.3">
      <c r="B35" s="17" t="s">
        <v>7</v>
      </c>
      <c r="C35" s="18"/>
      <c r="D35" s="37"/>
      <c r="E35" s="34"/>
      <c r="F35" s="20"/>
      <c r="G35" s="20"/>
      <c r="H35" s="20"/>
      <c r="I35" s="51"/>
    </row>
    <row r="36" spans="1:9" x14ac:dyDescent="0.25">
      <c r="B36" s="52" t="s">
        <v>22</v>
      </c>
      <c r="C36" s="25" t="s">
        <v>23</v>
      </c>
      <c r="D36" s="38">
        <v>35284</v>
      </c>
      <c r="E36" s="26" t="s">
        <v>10</v>
      </c>
      <c r="F36" s="26" t="s">
        <v>10</v>
      </c>
      <c r="G36" s="52" t="s">
        <v>24</v>
      </c>
      <c r="H36" s="53"/>
      <c r="I36" s="38"/>
    </row>
    <row r="37" spans="1:9" x14ac:dyDescent="0.25">
      <c r="B37" s="52" t="s">
        <v>24</v>
      </c>
      <c r="C37" s="25" t="s">
        <v>25</v>
      </c>
      <c r="D37" s="38">
        <v>37301</v>
      </c>
      <c r="E37" s="26" t="s">
        <v>10</v>
      </c>
      <c r="F37" s="26" t="s">
        <v>10</v>
      </c>
      <c r="G37" s="52" t="s">
        <v>26</v>
      </c>
      <c r="H37" s="53"/>
      <c r="I37" s="38"/>
    </row>
    <row r="38" spans="1:9" ht="12.75" customHeight="1" x14ac:dyDescent="0.25">
      <c r="B38" s="54" t="s">
        <v>26</v>
      </c>
      <c r="C38" s="30" t="s">
        <v>8</v>
      </c>
      <c r="D38" s="31">
        <v>39358</v>
      </c>
      <c r="E38" s="22" t="s">
        <v>10</v>
      </c>
      <c r="F38" s="22" t="s">
        <v>10</v>
      </c>
      <c r="G38" s="54" t="s">
        <v>27</v>
      </c>
      <c r="H38" s="55" t="s">
        <v>28</v>
      </c>
      <c r="I38" s="31">
        <v>1467</v>
      </c>
    </row>
    <row r="41" spans="1:9" ht="17.399999999999999" x14ac:dyDescent="0.3">
      <c r="A41" s="67" t="s">
        <v>39</v>
      </c>
      <c r="B41" s="58"/>
      <c r="C41" s="4"/>
      <c r="D41" s="5"/>
      <c r="E41" s="5"/>
      <c r="F41" s="5"/>
      <c r="G41" s="3"/>
      <c r="H41" s="4"/>
      <c r="I41" s="5"/>
    </row>
    <row r="42" spans="1:9" x14ac:dyDescent="0.25">
      <c r="A42" s="3"/>
      <c r="B42" s="3"/>
      <c r="C42" s="4"/>
      <c r="D42" s="5"/>
      <c r="E42" s="5"/>
      <c r="F42" s="5"/>
      <c r="G42" s="3"/>
      <c r="H42" s="4"/>
      <c r="I42" s="5"/>
    </row>
    <row r="43" spans="1:9" ht="26.4" x14ac:dyDescent="0.25">
      <c r="B43" s="6" t="s">
        <v>0</v>
      </c>
      <c r="C43" s="7" t="s">
        <v>1</v>
      </c>
      <c r="D43" s="8" t="s">
        <v>2</v>
      </c>
      <c r="E43" s="45" t="s">
        <v>9</v>
      </c>
      <c r="F43" s="9" t="s">
        <v>3</v>
      </c>
      <c r="G43" s="10" t="s">
        <v>4</v>
      </c>
      <c r="H43" s="7" t="s">
        <v>5</v>
      </c>
      <c r="I43" s="46" t="s">
        <v>6</v>
      </c>
    </row>
    <row r="44" spans="1:9" x14ac:dyDescent="0.25">
      <c r="B44" s="12"/>
      <c r="C44" s="13"/>
      <c r="D44" s="32"/>
      <c r="E44" s="33"/>
      <c r="F44" s="15"/>
      <c r="G44" s="15"/>
      <c r="H44" s="15"/>
      <c r="I44" s="32"/>
    </row>
    <row r="45" spans="1:9" ht="15.6" x14ac:dyDescent="0.3">
      <c r="B45" s="17" t="s">
        <v>7</v>
      </c>
      <c r="C45" s="18"/>
      <c r="D45" s="37"/>
      <c r="E45" s="34"/>
      <c r="F45" s="20"/>
      <c r="G45" s="20"/>
      <c r="H45" s="20"/>
      <c r="I45" s="51"/>
    </row>
    <row r="46" spans="1:9" x14ac:dyDescent="0.25">
      <c r="B46" s="52" t="s">
        <v>22</v>
      </c>
      <c r="C46" s="25" t="s">
        <v>23</v>
      </c>
      <c r="D46" s="38">
        <f>'APSU (31) sal sched 2005-15'!C24</f>
        <v>36078</v>
      </c>
      <c r="E46" s="26" t="s">
        <v>10</v>
      </c>
      <c r="F46" s="26" t="s">
        <v>10</v>
      </c>
      <c r="G46" s="52" t="s">
        <v>24</v>
      </c>
      <c r="H46" s="53"/>
      <c r="I46" s="38"/>
    </row>
    <row r="47" spans="1:9" x14ac:dyDescent="0.25">
      <c r="B47" s="52" t="s">
        <v>24</v>
      </c>
      <c r="C47" s="25" t="s">
        <v>25</v>
      </c>
      <c r="D47" s="38">
        <f>'APSU (31) sal sched 2005-15'!C25</f>
        <v>38140</v>
      </c>
      <c r="E47" s="26" t="s">
        <v>10</v>
      </c>
      <c r="F47" s="26" t="s">
        <v>10</v>
      </c>
      <c r="G47" s="52" t="s">
        <v>26</v>
      </c>
      <c r="H47" s="53"/>
      <c r="I47" s="38"/>
    </row>
    <row r="48" spans="1:9" x14ac:dyDescent="0.25">
      <c r="B48" s="54" t="s">
        <v>26</v>
      </c>
      <c r="C48" s="30" t="s">
        <v>8</v>
      </c>
      <c r="D48" s="31">
        <f>'APSU (31) sal sched 2005-15'!C26</f>
        <v>40244</v>
      </c>
      <c r="E48" s="22" t="s">
        <v>10</v>
      </c>
      <c r="F48" s="22" t="s">
        <v>10</v>
      </c>
      <c r="G48" s="54" t="s">
        <v>27</v>
      </c>
      <c r="H48" s="55" t="s">
        <v>28</v>
      </c>
      <c r="I48" s="31">
        <v>1500</v>
      </c>
    </row>
    <row r="50" spans="1:11" ht="17.399999999999999" x14ac:dyDescent="0.3">
      <c r="A50" s="23" t="s">
        <v>21</v>
      </c>
      <c r="B50" s="3"/>
      <c r="C50" s="4"/>
      <c r="D50" s="5"/>
      <c r="E50" s="5"/>
      <c r="F50" s="5"/>
      <c r="G50" s="3"/>
      <c r="H50" s="4"/>
      <c r="I50" s="5"/>
    </row>
    <row r="51" spans="1:11" x14ac:dyDescent="0.25">
      <c r="A51" s="3"/>
      <c r="B51" s="3"/>
      <c r="C51" s="4"/>
      <c r="D51" s="5"/>
      <c r="E51" s="5"/>
      <c r="F51" s="5"/>
      <c r="G51" s="3"/>
      <c r="H51" s="4"/>
      <c r="I51" s="5"/>
    </row>
    <row r="52" spans="1:11" ht="26.4" x14ac:dyDescent="0.25">
      <c r="B52" s="6" t="s">
        <v>0</v>
      </c>
      <c r="C52" s="7" t="s">
        <v>1</v>
      </c>
      <c r="D52" s="8" t="s">
        <v>2</v>
      </c>
      <c r="E52" s="45" t="s">
        <v>9</v>
      </c>
      <c r="F52" s="9" t="s">
        <v>3</v>
      </c>
      <c r="G52" s="10" t="s">
        <v>4</v>
      </c>
      <c r="H52" s="7" t="s">
        <v>5</v>
      </c>
      <c r="I52" s="46" t="s">
        <v>6</v>
      </c>
    </row>
    <row r="53" spans="1:11" x14ac:dyDescent="0.25">
      <c r="B53" s="47"/>
      <c r="C53" s="13"/>
      <c r="D53" s="14"/>
      <c r="E53" s="15"/>
      <c r="F53" s="15"/>
      <c r="G53" s="48"/>
      <c r="H53" s="33"/>
      <c r="I53" s="32"/>
    </row>
    <row r="54" spans="1:11" ht="15.6" x14ac:dyDescent="0.3">
      <c r="B54" s="49" t="s">
        <v>7</v>
      </c>
      <c r="C54" s="18"/>
      <c r="D54" s="19"/>
      <c r="E54" s="20"/>
      <c r="F54" s="20"/>
      <c r="G54" s="50"/>
      <c r="H54" s="34"/>
      <c r="I54" s="51"/>
    </row>
    <row r="55" spans="1:11" x14ac:dyDescent="0.25">
      <c r="B55" s="52" t="s">
        <v>22</v>
      </c>
      <c r="C55" s="25" t="s">
        <v>23</v>
      </c>
      <c r="D55" s="38">
        <f>'APSU (31) sal sched 2005-15'!C61</f>
        <v>37070</v>
      </c>
      <c r="E55" s="26" t="s">
        <v>10</v>
      </c>
      <c r="F55" s="26" t="s">
        <v>10</v>
      </c>
      <c r="G55" s="52" t="s">
        <v>24</v>
      </c>
      <c r="H55" s="53"/>
      <c r="I55" s="38"/>
      <c r="K55" s="35"/>
    </row>
    <row r="56" spans="1:11" x14ac:dyDescent="0.25">
      <c r="B56" s="52" t="s">
        <v>24</v>
      </c>
      <c r="C56" s="25" t="s">
        <v>25</v>
      </c>
      <c r="D56" s="38">
        <f>'APSU (31) sal sched 2005-15'!C62</f>
        <v>39189</v>
      </c>
      <c r="E56" s="26" t="s">
        <v>10</v>
      </c>
      <c r="F56" s="26" t="s">
        <v>10</v>
      </c>
      <c r="G56" s="52" t="s">
        <v>26</v>
      </c>
      <c r="H56" s="53"/>
      <c r="I56" s="38"/>
      <c r="K56" s="35"/>
    </row>
    <row r="57" spans="1:11" x14ac:dyDescent="0.25">
      <c r="B57" s="54" t="s">
        <v>26</v>
      </c>
      <c r="C57" s="30" t="s">
        <v>8</v>
      </c>
      <c r="D57" s="31">
        <f>'APSU (31) sal sched 2005-15'!C63</f>
        <v>41351</v>
      </c>
      <c r="E57" s="22" t="s">
        <v>10</v>
      </c>
      <c r="F57" s="22" t="s">
        <v>10</v>
      </c>
      <c r="G57" s="54" t="s">
        <v>27</v>
      </c>
      <c r="H57" s="55" t="s">
        <v>28</v>
      </c>
      <c r="I57" s="31">
        <v>1541</v>
      </c>
      <c r="K57" s="35"/>
    </row>
    <row r="59" spans="1:11" ht="17.399999999999999" x14ac:dyDescent="0.3">
      <c r="A59" s="23" t="s">
        <v>36</v>
      </c>
      <c r="B59" s="3"/>
      <c r="C59" s="4"/>
      <c r="D59" s="5"/>
      <c r="E59" s="5"/>
      <c r="F59" s="5"/>
      <c r="G59" s="3"/>
      <c r="H59" s="4"/>
      <c r="I59" s="5"/>
    </row>
    <row r="60" spans="1:11" x14ac:dyDescent="0.25">
      <c r="A60" s="3"/>
      <c r="B60" s="3"/>
      <c r="C60" s="4"/>
      <c r="D60" s="5"/>
      <c r="E60" s="5"/>
      <c r="F60" s="5"/>
      <c r="G60" s="3"/>
      <c r="H60" s="4"/>
      <c r="I60" s="5"/>
    </row>
    <row r="61" spans="1:11" ht="26.4" x14ac:dyDescent="0.25">
      <c r="B61" s="6" t="s">
        <v>0</v>
      </c>
      <c r="C61" s="7" t="s">
        <v>1</v>
      </c>
      <c r="D61" s="8" t="s">
        <v>2</v>
      </c>
      <c r="E61" s="45" t="s">
        <v>9</v>
      </c>
      <c r="F61" s="9" t="s">
        <v>3</v>
      </c>
      <c r="G61" s="10" t="s">
        <v>4</v>
      </c>
      <c r="H61" s="7" t="s">
        <v>5</v>
      </c>
      <c r="I61" s="46" t="s">
        <v>6</v>
      </c>
    </row>
    <row r="62" spans="1:11" x14ac:dyDescent="0.25">
      <c r="B62" s="12"/>
      <c r="C62" s="13"/>
      <c r="D62" s="32"/>
      <c r="E62" s="33"/>
      <c r="F62" s="15"/>
      <c r="G62" s="15"/>
      <c r="H62" s="15"/>
      <c r="I62" s="32"/>
    </row>
    <row r="63" spans="1:11" ht="15.6" x14ac:dyDescent="0.3">
      <c r="B63" s="17" t="s">
        <v>7</v>
      </c>
      <c r="C63" s="18"/>
      <c r="D63" s="37"/>
      <c r="E63" s="34"/>
      <c r="F63" s="20"/>
      <c r="G63" s="20"/>
      <c r="H63" s="20"/>
      <c r="I63" s="51"/>
    </row>
    <row r="64" spans="1:11" x14ac:dyDescent="0.25">
      <c r="B64" s="52" t="s">
        <v>22</v>
      </c>
      <c r="C64" s="25" t="s">
        <v>23</v>
      </c>
      <c r="D64" s="38">
        <f>'APSU (31) sal sched 2005-15'!C99</f>
        <v>38182</v>
      </c>
      <c r="E64" s="26" t="s">
        <v>10</v>
      </c>
      <c r="F64" s="26" t="s">
        <v>10</v>
      </c>
      <c r="G64" s="52" t="s">
        <v>24</v>
      </c>
      <c r="H64" s="53"/>
      <c r="I64" s="38"/>
    </row>
    <row r="65" spans="1:9" x14ac:dyDescent="0.25">
      <c r="B65" s="52" t="s">
        <v>24</v>
      </c>
      <c r="C65" s="25" t="s">
        <v>25</v>
      </c>
      <c r="D65" s="38">
        <f>'APSU (31) sal sched 2005-15'!C100</f>
        <v>40365</v>
      </c>
      <c r="E65" s="26" t="s">
        <v>10</v>
      </c>
      <c r="F65" s="26" t="s">
        <v>10</v>
      </c>
      <c r="G65" s="52" t="s">
        <v>26</v>
      </c>
      <c r="H65" s="53"/>
      <c r="I65" s="38"/>
    </row>
    <row r="66" spans="1:9" x14ac:dyDescent="0.25">
      <c r="B66" s="54" t="s">
        <v>26</v>
      </c>
      <c r="C66" s="30" t="s">
        <v>8</v>
      </c>
      <c r="D66" s="31">
        <f>'APSU (31) sal sched 2005-15'!C101</f>
        <v>42592</v>
      </c>
      <c r="E66" s="22" t="s">
        <v>10</v>
      </c>
      <c r="F66" s="22" t="s">
        <v>10</v>
      </c>
      <c r="G66" s="54" t="s">
        <v>27</v>
      </c>
      <c r="H66" s="55" t="s">
        <v>28</v>
      </c>
      <c r="I66" s="31">
        <v>1587</v>
      </c>
    </row>
    <row r="68" spans="1:9" ht="17.399999999999999" x14ac:dyDescent="0.3">
      <c r="A68" s="23" t="s">
        <v>35</v>
      </c>
      <c r="B68" s="3"/>
      <c r="C68" s="4"/>
      <c r="D68" s="5"/>
      <c r="E68" s="5"/>
      <c r="F68" s="5"/>
      <c r="G68" s="3"/>
      <c r="H68" s="4"/>
      <c r="I68" s="5"/>
    </row>
    <row r="69" spans="1:9" x14ac:dyDescent="0.25">
      <c r="A69" s="3"/>
      <c r="B69" s="3"/>
      <c r="C69" s="4"/>
      <c r="D69" s="5"/>
      <c r="E69" s="5"/>
      <c r="F69" s="5"/>
      <c r="G69" s="3"/>
      <c r="H69" s="4"/>
      <c r="I69" s="5"/>
    </row>
    <row r="70" spans="1:9" ht="26.4" x14ac:dyDescent="0.25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46" t="s">
        <v>6</v>
      </c>
    </row>
    <row r="71" spans="1:9" x14ac:dyDescent="0.25">
      <c r="B71" s="12"/>
      <c r="C71" s="13"/>
      <c r="D71" s="32"/>
      <c r="E71" s="33"/>
      <c r="F71" s="15"/>
      <c r="G71" s="15"/>
      <c r="H71" s="15"/>
      <c r="I71" s="32"/>
    </row>
    <row r="72" spans="1:9" ht="15.6" x14ac:dyDescent="0.3">
      <c r="B72" s="17" t="s">
        <v>7</v>
      </c>
      <c r="C72" s="18"/>
      <c r="D72" s="37"/>
      <c r="E72" s="34"/>
      <c r="F72" s="20"/>
      <c r="G72" s="20"/>
      <c r="H72" s="20"/>
      <c r="I72" s="51"/>
    </row>
    <row r="73" spans="1:9" x14ac:dyDescent="0.25">
      <c r="B73" s="52" t="s">
        <v>22</v>
      </c>
      <c r="C73" s="25" t="s">
        <v>23</v>
      </c>
      <c r="D73" s="38">
        <f>'APSU (31) sal sched 2005-15'!C136</f>
        <v>39327</v>
      </c>
      <c r="E73" s="26" t="s">
        <v>10</v>
      </c>
      <c r="F73" s="26" t="s">
        <v>10</v>
      </c>
      <c r="G73" s="52" t="s">
        <v>24</v>
      </c>
      <c r="H73" s="53"/>
      <c r="I73" s="38"/>
    </row>
    <row r="74" spans="1:9" x14ac:dyDescent="0.25">
      <c r="B74" s="52" t="s">
        <v>24</v>
      </c>
      <c r="C74" s="25" t="s">
        <v>25</v>
      </c>
      <c r="D74" s="38">
        <f>'APSU (31) sal sched 2005-15'!C137</f>
        <v>41576</v>
      </c>
      <c r="E74" s="26" t="s">
        <v>10</v>
      </c>
      <c r="F74" s="26" t="s">
        <v>10</v>
      </c>
      <c r="G74" s="52" t="s">
        <v>26</v>
      </c>
      <c r="H74" s="53"/>
      <c r="I74" s="38"/>
    </row>
    <row r="75" spans="1:9" x14ac:dyDescent="0.25">
      <c r="B75" s="54" t="s">
        <v>26</v>
      </c>
      <c r="C75" s="30" t="s">
        <v>8</v>
      </c>
      <c r="D75" s="31">
        <f>'APSU (31) sal sched 2005-15'!C138</f>
        <v>43870</v>
      </c>
      <c r="E75" s="22" t="s">
        <v>10</v>
      </c>
      <c r="F75" s="22" t="s">
        <v>10</v>
      </c>
      <c r="G75" s="54" t="s">
        <v>27</v>
      </c>
      <c r="H75" s="55" t="s">
        <v>28</v>
      </c>
      <c r="I75" s="31">
        <v>1635</v>
      </c>
    </row>
    <row r="77" spans="1:9" ht="17.399999999999999" x14ac:dyDescent="0.3">
      <c r="A77" s="67" t="s">
        <v>37</v>
      </c>
      <c r="B77" s="58"/>
      <c r="C77" s="4"/>
      <c r="D77" s="5"/>
      <c r="E77" s="5"/>
      <c r="F77" s="5"/>
      <c r="G77" s="3"/>
      <c r="H77" s="4"/>
      <c r="I77" s="5"/>
    </row>
    <row r="78" spans="1:9" x14ac:dyDescent="0.25">
      <c r="A78" s="3"/>
      <c r="B78" s="3"/>
      <c r="C78" s="4"/>
      <c r="D78" s="5"/>
      <c r="E78" s="5"/>
      <c r="F78" s="5"/>
      <c r="G78" s="3"/>
      <c r="H78" s="4"/>
      <c r="I78" s="5"/>
    </row>
    <row r="79" spans="1:9" ht="26.4" x14ac:dyDescent="0.25">
      <c r="B79" s="6" t="s">
        <v>0</v>
      </c>
      <c r="C79" s="7" t="s">
        <v>1</v>
      </c>
      <c r="D79" s="8" t="s">
        <v>2</v>
      </c>
      <c r="E79" s="45" t="s">
        <v>9</v>
      </c>
      <c r="F79" s="9" t="s">
        <v>3</v>
      </c>
      <c r="G79" s="10" t="s">
        <v>4</v>
      </c>
      <c r="H79" s="7" t="s">
        <v>5</v>
      </c>
      <c r="I79" s="46" t="s">
        <v>6</v>
      </c>
    </row>
    <row r="80" spans="1:9" x14ac:dyDescent="0.25">
      <c r="B80" s="12"/>
      <c r="C80" s="13"/>
      <c r="D80" s="32"/>
      <c r="E80" s="33"/>
      <c r="F80" s="15"/>
      <c r="G80" s="15"/>
      <c r="H80" s="15"/>
      <c r="I80" s="32"/>
    </row>
    <row r="81" spans="1:9" ht="15.6" x14ac:dyDescent="0.3">
      <c r="B81" s="17" t="s">
        <v>7</v>
      </c>
      <c r="C81" s="18"/>
      <c r="D81" s="37"/>
      <c r="E81" s="34"/>
      <c r="F81" s="20"/>
      <c r="G81" s="20"/>
      <c r="H81" s="20"/>
      <c r="I81" s="51"/>
    </row>
    <row r="82" spans="1:9" x14ac:dyDescent="0.25">
      <c r="B82" s="52" t="s">
        <v>22</v>
      </c>
      <c r="C82" s="25" t="s">
        <v>23</v>
      </c>
      <c r="D82" s="38">
        <f>'APSU (31) sal sched 2005-15'!C173</f>
        <v>40507</v>
      </c>
      <c r="E82" s="26" t="s">
        <v>10</v>
      </c>
      <c r="F82" s="26" t="s">
        <v>10</v>
      </c>
      <c r="G82" s="52" t="s">
        <v>24</v>
      </c>
      <c r="H82" s="53"/>
      <c r="I82" s="38"/>
    </row>
    <row r="83" spans="1:9" x14ac:dyDescent="0.25">
      <c r="B83" s="52" t="s">
        <v>24</v>
      </c>
      <c r="C83" s="25" t="s">
        <v>25</v>
      </c>
      <c r="D83" s="38">
        <f>'APSU (31) sal sched 2005-15'!C174</f>
        <v>42823</v>
      </c>
      <c r="E83" s="26" t="s">
        <v>10</v>
      </c>
      <c r="F83" s="26" t="s">
        <v>10</v>
      </c>
      <c r="G83" s="52" t="s">
        <v>26</v>
      </c>
      <c r="H83" s="53"/>
      <c r="I83" s="38"/>
    </row>
    <row r="84" spans="1:9" x14ac:dyDescent="0.25">
      <c r="B84" s="54" t="s">
        <v>26</v>
      </c>
      <c r="C84" s="30" t="s">
        <v>8</v>
      </c>
      <c r="D84" s="31">
        <f>'APSU (31) sal sched 2005-15'!C175</f>
        <v>45186</v>
      </c>
      <c r="E84" s="22" t="s">
        <v>10</v>
      </c>
      <c r="F84" s="22" t="s">
        <v>10</v>
      </c>
      <c r="G84" s="54" t="s">
        <v>27</v>
      </c>
      <c r="H84" s="55" t="s">
        <v>28</v>
      </c>
      <c r="I84" s="31">
        <v>1684</v>
      </c>
    </row>
    <row r="86" spans="1:9" ht="17.399999999999999" x14ac:dyDescent="0.3">
      <c r="A86" s="67" t="s">
        <v>38</v>
      </c>
      <c r="B86" s="58"/>
      <c r="C86" s="4"/>
      <c r="D86" s="5"/>
      <c r="E86" s="5"/>
      <c r="F86" s="5"/>
      <c r="G86" s="3"/>
      <c r="H86" s="4"/>
      <c r="I86" s="5"/>
    </row>
    <row r="87" spans="1:9" x14ac:dyDescent="0.25">
      <c r="A87" s="3"/>
      <c r="B87" s="3"/>
      <c r="C87" s="4"/>
      <c r="D87" s="5"/>
      <c r="E87" s="5"/>
      <c r="F87" s="5"/>
      <c r="G87" s="3"/>
      <c r="H87" s="4"/>
      <c r="I87" s="5"/>
    </row>
    <row r="88" spans="1:9" ht="26.4" x14ac:dyDescent="0.25">
      <c r="B88" s="6" t="s">
        <v>0</v>
      </c>
      <c r="C88" s="7" t="s">
        <v>1</v>
      </c>
      <c r="D88" s="8" t="s">
        <v>2</v>
      </c>
      <c r="E88" s="45" t="s">
        <v>9</v>
      </c>
      <c r="F88" s="9" t="s">
        <v>3</v>
      </c>
      <c r="G88" s="10" t="s">
        <v>4</v>
      </c>
      <c r="H88" s="7" t="s">
        <v>5</v>
      </c>
      <c r="I88" s="46" t="s">
        <v>6</v>
      </c>
    </row>
    <row r="89" spans="1:9" x14ac:dyDescent="0.25">
      <c r="B89" s="12"/>
      <c r="C89" s="13"/>
      <c r="D89" s="32"/>
      <c r="E89" s="33"/>
      <c r="F89" s="15"/>
      <c r="G89" s="15"/>
      <c r="H89" s="15"/>
      <c r="I89" s="32"/>
    </row>
    <row r="90" spans="1:9" ht="15.6" x14ac:dyDescent="0.3">
      <c r="B90" s="17" t="s">
        <v>7</v>
      </c>
      <c r="C90" s="18"/>
      <c r="D90" s="37"/>
      <c r="E90" s="34"/>
      <c r="F90" s="20"/>
      <c r="G90" s="20"/>
      <c r="H90" s="20"/>
      <c r="I90" s="51"/>
    </row>
    <row r="91" spans="1:9" x14ac:dyDescent="0.25">
      <c r="B91" s="52" t="s">
        <v>22</v>
      </c>
      <c r="C91" s="25" t="s">
        <v>23</v>
      </c>
      <c r="D91" s="38">
        <f>'APSU (31) sal sched 2005-15'!C210</f>
        <v>42127</v>
      </c>
      <c r="E91" s="26" t="s">
        <v>10</v>
      </c>
      <c r="F91" s="26" t="s">
        <v>10</v>
      </c>
      <c r="G91" s="52" t="s">
        <v>24</v>
      </c>
      <c r="H91" s="53"/>
      <c r="I91" s="38"/>
    </row>
    <row r="92" spans="1:9" x14ac:dyDescent="0.25">
      <c r="B92" s="52" t="s">
        <v>24</v>
      </c>
      <c r="C92" s="25" t="s">
        <v>25</v>
      </c>
      <c r="D92" s="38">
        <f>'APSU (31) sal sched 2005-15'!C211</f>
        <v>44536</v>
      </c>
      <c r="E92" s="26" t="s">
        <v>10</v>
      </c>
      <c r="F92" s="26" t="s">
        <v>10</v>
      </c>
      <c r="G92" s="52" t="s">
        <v>26</v>
      </c>
      <c r="H92" s="53"/>
      <c r="I92" s="38"/>
    </row>
    <row r="93" spans="1:9" x14ac:dyDescent="0.25">
      <c r="B93" s="54" t="s">
        <v>26</v>
      </c>
      <c r="C93" s="30" t="s">
        <v>8</v>
      </c>
      <c r="D93" s="31">
        <f>'APSU (31) sal sched 2005-15'!C212</f>
        <v>46993</v>
      </c>
      <c r="E93" s="22" t="s">
        <v>10</v>
      </c>
      <c r="F93" s="22" t="s">
        <v>10</v>
      </c>
      <c r="G93" s="54" t="s">
        <v>27</v>
      </c>
      <c r="H93" s="55" t="s">
        <v>28</v>
      </c>
      <c r="I93" s="31">
        <v>1752</v>
      </c>
    </row>
    <row r="96" spans="1:9" ht="17.399999999999999" x14ac:dyDescent="0.3">
      <c r="A96" s="67" t="s">
        <v>60</v>
      </c>
      <c r="B96" s="58"/>
      <c r="C96" s="57"/>
      <c r="D96" s="57"/>
      <c r="E96" s="57"/>
    </row>
    <row r="98" spans="1:9" ht="26.4" x14ac:dyDescent="0.25">
      <c r="B98" s="6" t="s">
        <v>0</v>
      </c>
      <c r="C98" s="7" t="s">
        <v>1</v>
      </c>
      <c r="D98" s="8" t="s">
        <v>2</v>
      </c>
      <c r="E98" s="45" t="s">
        <v>9</v>
      </c>
      <c r="F98" s="9" t="s">
        <v>3</v>
      </c>
      <c r="G98" s="10" t="s">
        <v>4</v>
      </c>
      <c r="H98" s="7" t="s">
        <v>5</v>
      </c>
      <c r="I98" s="46" t="s">
        <v>6</v>
      </c>
    </row>
    <row r="99" spans="1:9" x14ac:dyDescent="0.25">
      <c r="B99" s="12"/>
      <c r="C99" s="13"/>
      <c r="D99" s="32"/>
      <c r="E99" s="33"/>
      <c r="F99" s="15"/>
      <c r="G99" s="15"/>
      <c r="H99" s="15"/>
      <c r="I99" s="32"/>
    </row>
    <row r="100" spans="1:9" ht="15.6" x14ac:dyDescent="0.3">
      <c r="B100" s="17" t="s">
        <v>7</v>
      </c>
      <c r="C100" s="18"/>
      <c r="D100" s="37"/>
      <c r="E100" s="34"/>
      <c r="F100" s="20"/>
      <c r="G100" s="20"/>
      <c r="H100" s="20"/>
      <c r="I100" s="51"/>
    </row>
    <row r="101" spans="1:9" x14ac:dyDescent="0.25">
      <c r="B101" s="52" t="s">
        <v>22</v>
      </c>
      <c r="C101" s="25" t="s">
        <v>23</v>
      </c>
      <c r="D101" s="38">
        <f>'APSU (31) sal sched 2005-15'!C246</f>
        <v>44752</v>
      </c>
      <c r="E101" s="26" t="s">
        <v>10</v>
      </c>
      <c r="F101" s="26" t="s">
        <v>10</v>
      </c>
      <c r="G101" s="52" t="s">
        <v>24</v>
      </c>
      <c r="H101" s="53"/>
      <c r="I101" s="38"/>
    </row>
    <row r="102" spans="1:9" x14ac:dyDescent="0.25">
      <c r="B102" s="52" t="s">
        <v>24</v>
      </c>
      <c r="C102" s="25" t="s">
        <v>25</v>
      </c>
      <c r="D102" s="38">
        <f>'APSU (31) sal sched 2005-15'!C247</f>
        <v>47161</v>
      </c>
      <c r="E102" s="26" t="s">
        <v>10</v>
      </c>
      <c r="F102" s="26" t="s">
        <v>10</v>
      </c>
      <c r="G102" s="52" t="s">
        <v>26</v>
      </c>
      <c r="H102" s="53"/>
      <c r="I102" s="38"/>
    </row>
    <row r="103" spans="1:9" x14ac:dyDescent="0.25">
      <c r="B103" s="54" t="s">
        <v>26</v>
      </c>
      <c r="C103" s="30" t="s">
        <v>8</v>
      </c>
      <c r="D103" s="31">
        <f>'APSU (31) sal sched 2005-15'!C248</f>
        <v>49618</v>
      </c>
      <c r="E103" s="22" t="s">
        <v>10</v>
      </c>
      <c r="F103" s="22" t="s">
        <v>10</v>
      </c>
      <c r="G103" s="54" t="s">
        <v>27</v>
      </c>
      <c r="H103" s="55" t="s">
        <v>28</v>
      </c>
      <c r="I103" s="31">
        <v>1752</v>
      </c>
    </row>
    <row r="105" spans="1:9" ht="17.399999999999999" x14ac:dyDescent="0.3">
      <c r="A105" s="67" t="s">
        <v>113</v>
      </c>
      <c r="B105" s="58"/>
      <c r="C105" s="57"/>
      <c r="D105" s="57"/>
      <c r="E105" s="57"/>
    </row>
    <row r="107" spans="1:9" ht="26.4" x14ac:dyDescent="0.25">
      <c r="B107" s="6" t="s">
        <v>0</v>
      </c>
      <c r="C107" s="7" t="s">
        <v>1</v>
      </c>
      <c r="D107" s="8" t="s">
        <v>2</v>
      </c>
      <c r="E107" s="45" t="s">
        <v>9</v>
      </c>
      <c r="F107" s="9" t="s">
        <v>3</v>
      </c>
      <c r="G107" s="10" t="s">
        <v>4</v>
      </c>
      <c r="H107" s="7" t="s">
        <v>5</v>
      </c>
      <c r="I107" s="46" t="s">
        <v>6</v>
      </c>
    </row>
    <row r="108" spans="1:9" x14ac:dyDescent="0.25">
      <c r="B108" s="12"/>
      <c r="C108" s="13"/>
      <c r="D108" s="32"/>
      <c r="E108" s="33"/>
      <c r="F108" s="15"/>
      <c r="G108" s="15"/>
      <c r="H108" s="15"/>
      <c r="I108" s="32"/>
    </row>
    <row r="109" spans="1:9" ht="15.6" x14ac:dyDescent="0.3">
      <c r="B109" s="17" t="s">
        <v>7</v>
      </c>
      <c r="C109" s="18"/>
      <c r="D109" s="37"/>
      <c r="E109" s="34"/>
      <c r="F109" s="20"/>
      <c r="G109" s="20"/>
      <c r="H109" s="20"/>
      <c r="I109" s="51"/>
    </row>
    <row r="110" spans="1:9" x14ac:dyDescent="0.25">
      <c r="B110" s="52" t="s">
        <v>22</v>
      </c>
      <c r="C110" s="25" t="s">
        <v>23</v>
      </c>
      <c r="D110" s="38">
        <f>'APSU (31) sal sched 2005-15'!C274</f>
        <v>45647</v>
      </c>
      <c r="E110" s="26" t="s">
        <v>10</v>
      </c>
      <c r="F110" s="26" t="s">
        <v>10</v>
      </c>
      <c r="G110" s="52" t="s">
        <v>24</v>
      </c>
      <c r="H110" s="53"/>
      <c r="I110" s="38"/>
    </row>
    <row r="111" spans="1:9" x14ac:dyDescent="0.25">
      <c r="B111" s="52" t="s">
        <v>24</v>
      </c>
      <c r="C111" s="25" t="s">
        <v>25</v>
      </c>
      <c r="D111" s="38">
        <f>'APSU (31) sal sched 2005-15'!C275</f>
        <v>48104</v>
      </c>
      <c r="E111" s="26" t="s">
        <v>10</v>
      </c>
      <c r="F111" s="26" t="s">
        <v>10</v>
      </c>
      <c r="G111" s="52" t="s">
        <v>26</v>
      </c>
      <c r="H111" s="53"/>
      <c r="I111" s="38"/>
    </row>
    <row r="112" spans="1:9" x14ac:dyDescent="0.25">
      <c r="B112" s="54" t="s">
        <v>26</v>
      </c>
      <c r="C112" s="30" t="s">
        <v>8</v>
      </c>
      <c r="D112" s="31">
        <f>'APSU (31) sal sched 2005-15'!C276</f>
        <v>50610</v>
      </c>
      <c r="E112" s="22" t="s">
        <v>10</v>
      </c>
      <c r="F112" s="22" t="s">
        <v>10</v>
      </c>
      <c r="G112" s="54" t="s">
        <v>27</v>
      </c>
      <c r="H112" s="55" t="s">
        <v>28</v>
      </c>
      <c r="I112" s="31">
        <f>'APSU (31) sal sched 2005-15'!B276</f>
        <v>1787</v>
      </c>
    </row>
    <row r="113" spans="1:9" x14ac:dyDescent="0.25">
      <c r="D113" s="56"/>
    </row>
    <row r="114" spans="1:9" ht="17.399999999999999" x14ac:dyDescent="0.3">
      <c r="A114" s="67" t="s">
        <v>135</v>
      </c>
      <c r="B114" s="58"/>
      <c r="C114" s="57"/>
      <c r="D114" s="57"/>
      <c r="E114" s="57"/>
    </row>
    <row r="116" spans="1:9" ht="26.4" x14ac:dyDescent="0.25">
      <c r="B116" s="6" t="s">
        <v>0</v>
      </c>
      <c r="C116" s="7" t="s">
        <v>1</v>
      </c>
      <c r="D116" s="8" t="s">
        <v>2</v>
      </c>
      <c r="E116" s="45" t="s">
        <v>9</v>
      </c>
      <c r="F116" s="9" t="s">
        <v>3</v>
      </c>
      <c r="G116" s="10" t="s">
        <v>4</v>
      </c>
      <c r="H116" s="7" t="s">
        <v>5</v>
      </c>
      <c r="I116" s="46" t="s">
        <v>6</v>
      </c>
    </row>
    <row r="117" spans="1:9" x14ac:dyDescent="0.25">
      <c r="B117" s="12"/>
      <c r="C117" s="13"/>
      <c r="D117" s="32"/>
      <c r="E117" s="33"/>
      <c r="F117" s="15"/>
      <c r="G117" s="15"/>
      <c r="H117" s="15"/>
      <c r="I117" s="32"/>
    </row>
    <row r="118" spans="1:9" ht="15.6" x14ac:dyDescent="0.3">
      <c r="B118" s="17" t="s">
        <v>7</v>
      </c>
      <c r="C118" s="18"/>
      <c r="D118" s="37"/>
      <c r="E118" s="34"/>
      <c r="F118" s="20"/>
      <c r="G118" s="20"/>
      <c r="H118" s="20"/>
      <c r="I118" s="51"/>
    </row>
    <row r="119" spans="1:9" x14ac:dyDescent="0.25">
      <c r="B119" s="52" t="s">
        <v>22</v>
      </c>
      <c r="C119" s="25" t="s">
        <v>23</v>
      </c>
      <c r="D119" s="38">
        <f>'APSU (31) sal sched 2005-15'!C274</f>
        <v>45647</v>
      </c>
      <c r="E119" s="26" t="s">
        <v>10</v>
      </c>
      <c r="F119" s="26" t="s">
        <v>10</v>
      </c>
      <c r="G119" s="52" t="s">
        <v>24</v>
      </c>
      <c r="H119" s="53"/>
      <c r="I119" s="38"/>
    </row>
    <row r="120" spans="1:9" x14ac:dyDescent="0.25">
      <c r="B120" s="52" t="s">
        <v>24</v>
      </c>
      <c r="C120" s="25" t="s">
        <v>25</v>
      </c>
      <c r="D120" s="38">
        <f>'APSU (31) sal sched 2005-15'!C275</f>
        <v>48104</v>
      </c>
      <c r="E120" s="26" t="s">
        <v>10</v>
      </c>
      <c r="F120" s="26" t="s">
        <v>10</v>
      </c>
      <c r="G120" s="52" t="s">
        <v>26</v>
      </c>
      <c r="H120" s="53"/>
      <c r="I120" s="38"/>
    </row>
    <row r="121" spans="1:9" x14ac:dyDescent="0.25">
      <c r="B121" s="54" t="s">
        <v>26</v>
      </c>
      <c r="C121" s="30" t="s">
        <v>8</v>
      </c>
      <c r="D121" s="31">
        <f>'APSU (31) sal sched 2005-15'!C276</f>
        <v>50610</v>
      </c>
      <c r="E121" s="22" t="s">
        <v>10</v>
      </c>
      <c r="F121" s="22" t="s">
        <v>10</v>
      </c>
      <c r="G121" s="54" t="s">
        <v>27</v>
      </c>
      <c r="H121" s="55" t="s">
        <v>28</v>
      </c>
      <c r="I121" s="31">
        <f>'APSU (31) sal sched 2005-15'!B276</f>
        <v>1787</v>
      </c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  <rowBreaks count="2" manualBreakCount="2">
    <brk id="49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opLeftCell="A79" zoomScale="70" zoomScaleNormal="70" workbookViewId="0">
      <selection activeCell="D105" sqref="D105"/>
    </sheetView>
  </sheetViews>
  <sheetFormatPr defaultColWidth="9.109375" defaultRowHeight="13.2" x14ac:dyDescent="0.25"/>
  <cols>
    <col min="1" max="1" width="6.5546875" style="1" customWidth="1"/>
    <col min="2" max="2" width="42.109375" style="1" customWidth="1"/>
    <col min="3" max="3" width="17" style="1" customWidth="1"/>
    <col min="4" max="4" width="24.109375" style="1" customWidth="1"/>
    <col min="5" max="5" width="20.33203125" style="1" customWidth="1"/>
    <col min="6" max="6" width="17.33203125" style="1" customWidth="1"/>
    <col min="7" max="7" width="30" style="1" bestFit="1" customWidth="1"/>
    <col min="8" max="8" width="7.44140625" style="1" bestFit="1" customWidth="1"/>
    <col min="9" max="9" width="17.109375" style="1" customWidth="1"/>
    <col min="10" max="13" width="9.109375" style="1" customWidth="1"/>
    <col min="14" max="14" width="6.5546875" style="1" customWidth="1"/>
    <col min="15" max="15" width="6.5546875" style="1" bestFit="1" customWidth="1"/>
    <col min="16" max="16" width="22.33203125" style="1" bestFit="1" customWidth="1"/>
    <col min="17" max="16384" width="9.109375" style="1"/>
  </cols>
  <sheetData>
    <row r="1" spans="1:17" ht="20.399999999999999" x14ac:dyDescent="0.35">
      <c r="A1" s="2" t="s">
        <v>124</v>
      </c>
      <c r="B1" s="3"/>
      <c r="C1" s="4"/>
      <c r="D1" s="5"/>
      <c r="E1" s="5"/>
      <c r="F1" s="5"/>
      <c r="G1" s="3"/>
      <c r="H1" s="4"/>
      <c r="I1" s="5"/>
    </row>
    <row r="2" spans="1:17" x14ac:dyDescent="0.25">
      <c r="A2" s="3"/>
      <c r="B2" s="3"/>
      <c r="C2" s="4"/>
      <c r="D2" s="5"/>
      <c r="E2" s="5"/>
      <c r="F2" s="5"/>
      <c r="G2" s="3"/>
      <c r="H2" s="4"/>
      <c r="I2" s="5"/>
    </row>
    <row r="4" spans="1:17" ht="17.399999999999999" x14ac:dyDescent="0.3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17" x14ac:dyDescent="0.25">
      <c r="A5" s="3"/>
      <c r="B5" s="3"/>
      <c r="C5" s="4"/>
      <c r="D5" s="5"/>
      <c r="E5" s="5"/>
      <c r="F5" s="5"/>
      <c r="G5" s="3"/>
      <c r="H5" s="4"/>
      <c r="I5" s="5"/>
    </row>
    <row r="6" spans="1:17" ht="26.4" x14ac:dyDescent="0.25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11" t="s">
        <v>6</v>
      </c>
    </row>
    <row r="7" spans="1:17" x14ac:dyDescent="0.25">
      <c r="B7" s="12"/>
      <c r="C7" s="13"/>
      <c r="D7" s="14"/>
      <c r="E7" s="15"/>
      <c r="F7" s="15"/>
      <c r="G7" s="15"/>
      <c r="H7" s="15"/>
      <c r="I7" s="16"/>
      <c r="L7" s="69"/>
    </row>
    <row r="8" spans="1:17" ht="15.6" x14ac:dyDescent="0.3">
      <c r="B8" s="17" t="s">
        <v>7</v>
      </c>
      <c r="C8" s="18"/>
      <c r="D8" s="19"/>
      <c r="E8" s="20"/>
      <c r="F8" s="20"/>
      <c r="G8" s="20"/>
      <c r="H8" s="20"/>
      <c r="I8" s="21"/>
    </row>
    <row r="9" spans="1:17" x14ac:dyDescent="0.25">
      <c r="B9" s="24" t="s">
        <v>29</v>
      </c>
      <c r="C9" s="25" t="s">
        <v>25</v>
      </c>
      <c r="D9" s="26">
        <v>32803</v>
      </c>
      <c r="E9" s="26">
        <v>969</v>
      </c>
      <c r="F9" s="26" t="s">
        <v>10</v>
      </c>
      <c r="G9" s="27" t="s">
        <v>11</v>
      </c>
      <c r="H9" s="25"/>
      <c r="I9" s="28"/>
    </row>
    <row r="10" spans="1:17" ht="12.75" customHeight="1" x14ac:dyDescent="0.25">
      <c r="B10" s="29" t="s">
        <v>30</v>
      </c>
      <c r="C10" s="30" t="s">
        <v>10</v>
      </c>
      <c r="D10" s="22">
        <v>33772</v>
      </c>
      <c r="E10" s="22" t="s">
        <v>10</v>
      </c>
      <c r="F10" s="22" t="s">
        <v>10</v>
      </c>
      <c r="G10" s="29" t="s">
        <v>31</v>
      </c>
      <c r="H10" s="30" t="s">
        <v>8</v>
      </c>
      <c r="I10" s="31">
        <v>969</v>
      </c>
    </row>
    <row r="12" spans="1:17" ht="17.399999999999999" x14ac:dyDescent="0.3">
      <c r="A12" s="23" t="s">
        <v>19</v>
      </c>
      <c r="B12" s="3"/>
      <c r="C12" s="4"/>
      <c r="D12" s="5"/>
      <c r="E12" s="5"/>
      <c r="F12" s="5"/>
      <c r="G12" s="3"/>
      <c r="H12" s="4"/>
      <c r="I12" s="5"/>
    </row>
    <row r="13" spans="1:17" x14ac:dyDescent="0.25">
      <c r="A13" s="3"/>
      <c r="B13" s="3"/>
      <c r="C13" s="4"/>
      <c r="D13" s="5"/>
      <c r="E13" s="5"/>
      <c r="F13" s="5"/>
      <c r="G13" s="3"/>
      <c r="H13" s="4"/>
      <c r="I13" s="5"/>
      <c r="L13" s="58"/>
      <c r="M13" s="58"/>
      <c r="N13" s="70"/>
      <c r="O13" s="70"/>
      <c r="P13" s="70"/>
      <c r="Q13" s="58"/>
    </row>
    <row r="14" spans="1:17" ht="26.4" x14ac:dyDescent="0.25">
      <c r="B14" s="6" t="s">
        <v>0</v>
      </c>
      <c r="C14" s="7" t="s">
        <v>1</v>
      </c>
      <c r="D14" s="8" t="s">
        <v>2</v>
      </c>
      <c r="E14" s="45" t="s">
        <v>9</v>
      </c>
      <c r="F14" s="9" t="s">
        <v>3</v>
      </c>
      <c r="G14" s="10" t="s">
        <v>4</v>
      </c>
      <c r="H14" s="7" t="s">
        <v>5</v>
      </c>
      <c r="I14" s="11" t="s">
        <v>6</v>
      </c>
      <c r="L14" s="58"/>
      <c r="M14" s="58"/>
      <c r="N14" s="58"/>
      <c r="O14" s="71"/>
      <c r="P14" s="58"/>
      <c r="Q14" s="58"/>
    </row>
    <row r="15" spans="1:17" x14ac:dyDescent="0.25">
      <c r="B15" s="12"/>
      <c r="C15" s="13"/>
      <c r="D15" s="32"/>
      <c r="E15" s="33"/>
      <c r="F15" s="15"/>
      <c r="G15" s="15"/>
      <c r="H15" s="15"/>
      <c r="I15" s="16"/>
      <c r="L15" s="58"/>
      <c r="M15" s="72"/>
      <c r="N15" s="58"/>
      <c r="O15" s="71"/>
      <c r="P15" s="58"/>
      <c r="Q15" s="58"/>
    </row>
    <row r="16" spans="1:17" ht="15.6" x14ac:dyDescent="0.3">
      <c r="B16" s="17" t="s">
        <v>7</v>
      </c>
      <c r="C16" s="18"/>
      <c r="D16" s="37"/>
      <c r="E16" s="34"/>
      <c r="F16" s="20"/>
      <c r="G16" s="20"/>
      <c r="H16" s="20"/>
      <c r="I16" s="21"/>
      <c r="L16" s="58"/>
      <c r="M16" s="72"/>
      <c r="N16" s="58"/>
      <c r="O16" s="71"/>
      <c r="P16" s="58"/>
      <c r="Q16" s="58"/>
    </row>
    <row r="17" spans="1:17" x14ac:dyDescent="0.25">
      <c r="B17" s="24" t="s">
        <v>29</v>
      </c>
      <c r="C17" s="25" t="s">
        <v>25</v>
      </c>
      <c r="D17" s="38">
        <v>33787</v>
      </c>
      <c r="E17" s="35">
        <v>998</v>
      </c>
      <c r="F17" s="26" t="s">
        <v>10</v>
      </c>
      <c r="G17" s="27" t="s">
        <v>17</v>
      </c>
      <c r="H17" s="25"/>
      <c r="I17" s="28"/>
      <c r="L17" s="58"/>
      <c r="M17" s="72"/>
      <c r="N17" s="58"/>
      <c r="O17" s="71"/>
      <c r="P17" s="58"/>
      <c r="Q17" s="58"/>
    </row>
    <row r="18" spans="1:17" ht="12.75" customHeight="1" x14ac:dyDescent="0.25">
      <c r="B18" s="29" t="s">
        <v>30</v>
      </c>
      <c r="C18" s="30" t="s">
        <v>10</v>
      </c>
      <c r="D18" s="31">
        <v>34785</v>
      </c>
      <c r="E18" s="36" t="s">
        <v>10</v>
      </c>
      <c r="F18" s="22" t="s">
        <v>10</v>
      </c>
      <c r="G18" s="29" t="s">
        <v>31</v>
      </c>
      <c r="H18" s="30" t="s">
        <v>8</v>
      </c>
      <c r="I18" s="31">
        <v>998</v>
      </c>
      <c r="L18" s="58"/>
      <c r="M18" s="72"/>
      <c r="N18" s="58"/>
      <c r="O18" s="71"/>
      <c r="P18" s="58"/>
      <c r="Q18" s="58"/>
    </row>
    <row r="19" spans="1:17" x14ac:dyDescent="0.25">
      <c r="L19" s="58"/>
      <c r="M19" s="72"/>
      <c r="N19" s="70"/>
      <c r="O19" s="71"/>
      <c r="P19" s="58"/>
      <c r="Q19" s="58"/>
    </row>
    <row r="20" spans="1:17" ht="17.399999999999999" x14ac:dyDescent="0.3">
      <c r="A20" s="23" t="s">
        <v>20</v>
      </c>
      <c r="B20" s="3"/>
      <c r="C20" s="4"/>
      <c r="D20" s="5"/>
      <c r="E20" s="5"/>
      <c r="F20" s="5"/>
      <c r="G20" s="3"/>
      <c r="H20" s="4"/>
      <c r="I20" s="5"/>
      <c r="L20" s="58"/>
      <c r="M20" s="72"/>
      <c r="N20" s="58"/>
      <c r="O20" s="71"/>
      <c r="P20" s="58"/>
      <c r="Q20" s="58"/>
    </row>
    <row r="21" spans="1:17" x14ac:dyDescent="0.25">
      <c r="A21" s="3"/>
      <c r="B21" s="3"/>
      <c r="C21" s="4"/>
      <c r="D21" s="5"/>
      <c r="E21" s="5"/>
      <c r="F21" s="5"/>
      <c r="G21" s="3"/>
      <c r="H21" s="4"/>
      <c r="I21" s="5"/>
      <c r="L21" s="58"/>
      <c r="M21" s="72"/>
      <c r="N21" s="58"/>
      <c r="O21" s="71"/>
      <c r="P21" s="58"/>
      <c r="Q21" s="58"/>
    </row>
    <row r="22" spans="1:17" ht="26.4" x14ac:dyDescent="0.25">
      <c r="B22" s="6" t="s">
        <v>0</v>
      </c>
      <c r="C22" s="7" t="s">
        <v>1</v>
      </c>
      <c r="D22" s="8" t="s">
        <v>2</v>
      </c>
      <c r="E22" s="45" t="s">
        <v>9</v>
      </c>
      <c r="F22" s="9" t="s">
        <v>3</v>
      </c>
      <c r="G22" s="10" t="s">
        <v>4</v>
      </c>
      <c r="H22" s="7" t="s">
        <v>5</v>
      </c>
      <c r="I22" s="11" t="s">
        <v>6</v>
      </c>
      <c r="L22" s="58"/>
      <c r="M22" s="72"/>
      <c r="N22" s="58"/>
      <c r="O22" s="71"/>
      <c r="P22" s="58"/>
      <c r="Q22" s="58"/>
    </row>
    <row r="23" spans="1:17" x14ac:dyDescent="0.25">
      <c r="B23" s="12"/>
      <c r="C23" s="13"/>
      <c r="D23" s="32"/>
      <c r="E23" s="33"/>
      <c r="F23" s="15"/>
      <c r="G23" s="15"/>
      <c r="H23" s="15"/>
      <c r="I23" s="16"/>
      <c r="L23" s="58"/>
      <c r="M23" s="72"/>
      <c r="N23" s="58"/>
      <c r="O23" s="71"/>
      <c r="P23" s="58"/>
      <c r="Q23" s="58"/>
    </row>
    <row r="24" spans="1:17" ht="15.6" x14ac:dyDescent="0.3">
      <c r="B24" s="17" t="s">
        <v>7</v>
      </c>
      <c r="C24" s="18"/>
      <c r="D24" s="37"/>
      <c r="E24" s="34"/>
      <c r="F24" s="20"/>
      <c r="G24" s="20"/>
      <c r="H24" s="20"/>
      <c r="I24" s="21"/>
      <c r="L24" s="58"/>
      <c r="M24" s="70"/>
      <c r="N24" s="58"/>
      <c r="O24" s="71"/>
      <c r="P24" s="58"/>
      <c r="Q24" s="58"/>
    </row>
    <row r="25" spans="1:17" x14ac:dyDescent="0.25">
      <c r="B25" s="24" t="s">
        <v>29</v>
      </c>
      <c r="C25" s="25" t="s">
        <v>25</v>
      </c>
      <c r="D25" s="38">
        <v>34801</v>
      </c>
      <c r="E25" s="35">
        <v>1028</v>
      </c>
      <c r="F25" s="26" t="s">
        <v>10</v>
      </c>
      <c r="G25" s="27" t="s">
        <v>17</v>
      </c>
      <c r="H25" s="25"/>
      <c r="I25" s="28"/>
      <c r="L25" s="58"/>
      <c r="M25" s="58"/>
      <c r="N25" s="58"/>
      <c r="O25" s="71"/>
      <c r="P25" s="58"/>
      <c r="Q25" s="58"/>
    </row>
    <row r="26" spans="1:17" ht="12.75" customHeight="1" x14ac:dyDescent="0.25">
      <c r="B26" s="29" t="s">
        <v>30</v>
      </c>
      <c r="C26" s="30" t="s">
        <v>10</v>
      </c>
      <c r="D26" s="31">
        <v>35829</v>
      </c>
      <c r="E26" s="36" t="s">
        <v>10</v>
      </c>
      <c r="F26" s="22" t="s">
        <v>10</v>
      </c>
      <c r="G26" s="29" t="s">
        <v>31</v>
      </c>
      <c r="H26" s="30" t="s">
        <v>8</v>
      </c>
      <c r="I26" s="31">
        <v>1028</v>
      </c>
      <c r="L26" s="58"/>
      <c r="M26" s="72"/>
      <c r="N26" s="58"/>
      <c r="O26" s="71"/>
      <c r="P26" s="58"/>
      <c r="Q26" s="58"/>
    </row>
    <row r="27" spans="1:17" x14ac:dyDescent="0.25">
      <c r="L27" s="58"/>
      <c r="M27" s="70"/>
      <c r="N27" s="58"/>
      <c r="O27" s="71"/>
      <c r="P27" s="58"/>
      <c r="Q27" s="58"/>
    </row>
    <row r="28" spans="1:17" ht="17.399999999999999" x14ac:dyDescent="0.3">
      <c r="A28" s="67" t="s">
        <v>59</v>
      </c>
      <c r="B28" s="58"/>
      <c r="C28" s="59"/>
      <c r="D28" s="60"/>
      <c r="E28" s="60"/>
      <c r="F28" s="60"/>
      <c r="G28" s="3"/>
      <c r="H28" s="4"/>
      <c r="I28" s="5"/>
      <c r="L28" s="58"/>
      <c r="M28" s="72"/>
      <c r="N28" s="58"/>
      <c r="O28" s="71"/>
      <c r="P28" s="58"/>
      <c r="Q28" s="58"/>
    </row>
    <row r="29" spans="1:17" x14ac:dyDescent="0.25">
      <c r="A29" s="3"/>
      <c r="B29" s="3"/>
      <c r="C29" s="4"/>
      <c r="D29" s="5"/>
      <c r="E29" s="5"/>
      <c r="F29" s="5"/>
      <c r="G29" s="3"/>
      <c r="H29" s="4"/>
      <c r="I29" s="5"/>
      <c r="L29" s="58"/>
      <c r="M29" s="72"/>
      <c r="N29" s="58"/>
      <c r="O29" s="71"/>
      <c r="P29" s="58"/>
      <c r="Q29" s="58"/>
    </row>
    <row r="30" spans="1:17" ht="26.4" x14ac:dyDescent="0.25">
      <c r="B30" s="6" t="s">
        <v>0</v>
      </c>
      <c r="C30" s="7" t="s">
        <v>1</v>
      </c>
      <c r="D30" s="8" t="s">
        <v>2</v>
      </c>
      <c r="E30" s="45" t="s">
        <v>9</v>
      </c>
      <c r="F30" s="9" t="s">
        <v>3</v>
      </c>
      <c r="G30" s="10" t="s">
        <v>4</v>
      </c>
      <c r="H30" s="7" t="s">
        <v>5</v>
      </c>
      <c r="I30" s="11" t="s">
        <v>6</v>
      </c>
      <c r="L30" s="58"/>
      <c r="M30" s="72"/>
      <c r="N30" s="58"/>
      <c r="O30" s="71"/>
      <c r="P30" s="58"/>
      <c r="Q30" s="58"/>
    </row>
    <row r="31" spans="1:17" x14ac:dyDescent="0.25">
      <c r="B31" s="12"/>
      <c r="C31" s="13"/>
      <c r="D31" s="32"/>
      <c r="E31" s="33"/>
      <c r="F31" s="15"/>
      <c r="G31" s="15"/>
      <c r="H31" s="15"/>
      <c r="I31" s="16"/>
      <c r="L31" s="58"/>
      <c r="M31" s="72"/>
      <c r="N31" s="58"/>
      <c r="O31" s="71"/>
      <c r="P31" s="58"/>
      <c r="Q31" s="58"/>
    </row>
    <row r="32" spans="1:17" ht="15.6" x14ac:dyDescent="0.3">
      <c r="B32" s="17" t="s">
        <v>7</v>
      </c>
      <c r="C32" s="18"/>
      <c r="D32" s="37"/>
      <c r="E32" s="34"/>
      <c r="F32" s="20"/>
      <c r="G32" s="20"/>
      <c r="H32" s="20"/>
      <c r="I32" s="21"/>
      <c r="L32" s="58"/>
      <c r="M32" s="72"/>
      <c r="N32" s="58"/>
      <c r="O32" s="71"/>
      <c r="P32" s="58"/>
      <c r="Q32" s="58"/>
    </row>
    <row r="33" spans="1:17" x14ac:dyDescent="0.25">
      <c r="B33" s="24" t="s">
        <v>29</v>
      </c>
      <c r="C33" s="25" t="s">
        <v>25</v>
      </c>
      <c r="D33" s="38">
        <v>37301</v>
      </c>
      <c r="E33" s="35">
        <v>1028</v>
      </c>
      <c r="F33" s="26" t="s">
        <v>10</v>
      </c>
      <c r="G33" s="27" t="s">
        <v>17</v>
      </c>
      <c r="H33" s="25"/>
      <c r="I33" s="28"/>
      <c r="L33" s="58"/>
      <c r="M33" s="72"/>
      <c r="N33" s="58"/>
      <c r="O33" s="71"/>
      <c r="P33" s="58"/>
      <c r="Q33" s="58"/>
    </row>
    <row r="34" spans="1:17" ht="12.75" customHeight="1" x14ac:dyDescent="0.25">
      <c r="B34" s="29" t="s">
        <v>30</v>
      </c>
      <c r="C34" s="30" t="s">
        <v>10</v>
      </c>
      <c r="D34" s="31">
        <v>38329</v>
      </c>
      <c r="E34" s="36" t="s">
        <v>10</v>
      </c>
      <c r="F34" s="22" t="s">
        <v>10</v>
      </c>
      <c r="G34" s="29" t="s">
        <v>31</v>
      </c>
      <c r="H34" s="30" t="s">
        <v>8</v>
      </c>
      <c r="I34" s="31">
        <v>1028</v>
      </c>
      <c r="L34" s="58"/>
      <c r="M34" s="70"/>
      <c r="N34" s="58"/>
      <c r="O34" s="71"/>
      <c r="P34" s="58"/>
      <c r="Q34" s="58"/>
    </row>
    <row r="35" spans="1:17" x14ac:dyDescent="0.25">
      <c r="L35" s="58"/>
      <c r="M35" s="72"/>
      <c r="N35" s="58"/>
      <c r="O35" s="71"/>
      <c r="P35" s="58"/>
      <c r="Q35" s="58"/>
    </row>
    <row r="36" spans="1:17" ht="17.399999999999999" x14ac:dyDescent="0.3">
      <c r="A36" s="67" t="s">
        <v>39</v>
      </c>
      <c r="B36" s="58"/>
      <c r="C36" s="59"/>
      <c r="D36" s="60"/>
      <c r="E36" s="60"/>
      <c r="F36" s="60"/>
      <c r="G36" s="58"/>
      <c r="H36" s="59"/>
      <c r="I36" s="60"/>
      <c r="L36" s="58"/>
      <c r="M36" s="58"/>
      <c r="N36" s="58"/>
      <c r="O36" s="71"/>
      <c r="P36" s="58"/>
      <c r="Q36" s="58"/>
    </row>
    <row r="37" spans="1:17" x14ac:dyDescent="0.25">
      <c r="A37" s="58"/>
      <c r="B37" s="58"/>
      <c r="C37" s="59"/>
      <c r="D37" s="60"/>
      <c r="E37" s="60"/>
      <c r="F37" s="60"/>
      <c r="G37" s="58"/>
      <c r="H37" s="59"/>
      <c r="I37" s="60"/>
      <c r="L37" s="58"/>
      <c r="M37" s="58"/>
      <c r="N37" s="58"/>
      <c r="O37" s="58"/>
      <c r="P37" s="71"/>
      <c r="Q37" s="58"/>
    </row>
    <row r="38" spans="1:17" ht="26.4" x14ac:dyDescent="0.25">
      <c r="A38" s="57"/>
      <c r="B38" s="6" t="s">
        <v>0</v>
      </c>
      <c r="C38" s="7" t="s">
        <v>1</v>
      </c>
      <c r="D38" s="8" t="s">
        <v>2</v>
      </c>
      <c r="E38" s="45" t="s">
        <v>9</v>
      </c>
      <c r="F38" s="9" t="s">
        <v>3</v>
      </c>
      <c r="G38" s="10" t="s">
        <v>4</v>
      </c>
      <c r="H38" s="7" t="s">
        <v>5</v>
      </c>
      <c r="I38" s="11" t="s">
        <v>6</v>
      </c>
      <c r="L38" s="58"/>
      <c r="M38" s="58"/>
      <c r="N38" s="58"/>
      <c r="O38" s="58"/>
      <c r="P38" s="58"/>
      <c r="Q38" s="58"/>
    </row>
    <row r="39" spans="1:17" x14ac:dyDescent="0.25">
      <c r="A39" s="57"/>
      <c r="B39" s="61"/>
      <c r="C39" s="62"/>
      <c r="D39" s="63"/>
      <c r="E39" s="64"/>
      <c r="F39" s="65"/>
      <c r="G39" s="65"/>
      <c r="H39" s="65"/>
      <c r="I39" s="66"/>
      <c r="L39" s="58"/>
      <c r="M39" s="58"/>
      <c r="N39" s="58"/>
      <c r="O39" s="58"/>
      <c r="P39" s="58"/>
      <c r="Q39" s="58"/>
    </row>
    <row r="40" spans="1:17" ht="15.6" x14ac:dyDescent="0.3">
      <c r="A40" s="57"/>
      <c r="B40" s="17" t="s">
        <v>7</v>
      </c>
      <c r="C40" s="18"/>
      <c r="D40" s="37"/>
      <c r="E40" s="34"/>
      <c r="F40" s="20"/>
      <c r="G40" s="20"/>
      <c r="H40" s="20"/>
      <c r="I40" s="21"/>
      <c r="L40" s="58"/>
      <c r="M40" s="58"/>
      <c r="N40" s="58"/>
      <c r="O40" s="58"/>
      <c r="P40" s="58"/>
      <c r="Q40" s="58"/>
    </row>
    <row r="41" spans="1:17" x14ac:dyDescent="0.25">
      <c r="A41" s="57"/>
      <c r="B41" s="24" t="s">
        <v>29</v>
      </c>
      <c r="C41" s="25" t="s">
        <v>25</v>
      </c>
      <c r="D41" s="38">
        <f>'APSU (31) sal sched 2005-15'!C25</f>
        <v>38140</v>
      </c>
      <c r="E41" s="38">
        <f>ROUND((E33*1.0225),0)</f>
        <v>1051</v>
      </c>
      <c r="F41" s="26" t="s">
        <v>10</v>
      </c>
      <c r="G41" s="27" t="s">
        <v>17</v>
      </c>
      <c r="H41" s="25"/>
      <c r="I41" s="28"/>
      <c r="L41" s="58"/>
      <c r="M41" s="58"/>
      <c r="N41" s="58"/>
      <c r="O41" s="58"/>
      <c r="P41" s="58"/>
      <c r="Q41" s="58"/>
    </row>
    <row r="42" spans="1:17" x14ac:dyDescent="0.25">
      <c r="A42" s="57"/>
      <c r="B42" s="29" t="s">
        <v>30</v>
      </c>
      <c r="C42" s="30" t="s">
        <v>10</v>
      </c>
      <c r="D42" s="31">
        <f>D41+E41</f>
        <v>39191</v>
      </c>
      <c r="E42" s="36" t="s">
        <v>10</v>
      </c>
      <c r="F42" s="22" t="s">
        <v>10</v>
      </c>
      <c r="G42" s="29" t="s">
        <v>31</v>
      </c>
      <c r="H42" s="30" t="s">
        <v>8</v>
      </c>
      <c r="I42" s="31">
        <f>ROUND((I34*1.0225),0)</f>
        <v>1051</v>
      </c>
      <c r="L42" s="58"/>
      <c r="M42" s="58"/>
      <c r="N42" s="58"/>
      <c r="O42" s="58"/>
      <c r="P42" s="58"/>
      <c r="Q42" s="58"/>
    </row>
    <row r="43" spans="1:17" x14ac:dyDescent="0.25">
      <c r="A43" s="57"/>
      <c r="B43" s="57"/>
      <c r="C43" s="57"/>
      <c r="D43" s="57"/>
      <c r="E43" s="57"/>
      <c r="F43" s="57"/>
      <c r="G43" s="57"/>
      <c r="H43" s="57"/>
      <c r="I43" s="57"/>
      <c r="L43" s="58"/>
      <c r="M43" s="58"/>
      <c r="N43" s="58"/>
      <c r="O43" s="58"/>
      <c r="P43" s="58"/>
      <c r="Q43" s="58"/>
    </row>
    <row r="44" spans="1:17" ht="17.399999999999999" x14ac:dyDescent="0.3">
      <c r="A44" s="67" t="s">
        <v>21</v>
      </c>
      <c r="B44" s="58"/>
      <c r="C44" s="59"/>
      <c r="D44" s="60"/>
      <c r="E44" s="60"/>
      <c r="F44" s="60"/>
      <c r="G44" s="58"/>
      <c r="H44" s="59"/>
      <c r="I44" s="60"/>
      <c r="L44" s="58"/>
      <c r="M44" s="58"/>
      <c r="N44" s="58"/>
      <c r="O44" s="58"/>
      <c r="P44" s="58"/>
      <c r="Q44" s="58"/>
    </row>
    <row r="45" spans="1:17" x14ac:dyDescent="0.25">
      <c r="A45" s="58"/>
      <c r="B45" s="58"/>
      <c r="C45" s="59"/>
      <c r="D45" s="60"/>
      <c r="E45" s="60"/>
      <c r="F45" s="60"/>
      <c r="G45" s="58"/>
      <c r="H45" s="59"/>
      <c r="I45" s="60"/>
      <c r="L45" s="58"/>
      <c r="M45" s="58"/>
      <c r="N45" s="58"/>
      <c r="O45" s="58"/>
      <c r="P45" s="58"/>
      <c r="Q45" s="58"/>
    </row>
    <row r="46" spans="1:17" ht="26.4" x14ac:dyDescent="0.25">
      <c r="A46" s="57"/>
      <c r="B46" s="6" t="s">
        <v>0</v>
      </c>
      <c r="C46" s="7" t="s">
        <v>1</v>
      </c>
      <c r="D46" s="8" t="s">
        <v>2</v>
      </c>
      <c r="E46" s="45" t="s">
        <v>9</v>
      </c>
      <c r="F46" s="9" t="s">
        <v>3</v>
      </c>
      <c r="G46" s="10" t="s">
        <v>4</v>
      </c>
      <c r="H46" s="7" t="s">
        <v>5</v>
      </c>
      <c r="I46" s="11" t="s">
        <v>6</v>
      </c>
      <c r="L46" s="58"/>
      <c r="M46" s="58"/>
      <c r="N46" s="58"/>
      <c r="O46" s="58"/>
      <c r="P46" s="58"/>
      <c r="Q46" s="58"/>
    </row>
    <row r="47" spans="1:17" x14ac:dyDescent="0.25">
      <c r="A47" s="57"/>
      <c r="B47" s="61"/>
      <c r="C47" s="62"/>
      <c r="D47" s="63"/>
      <c r="E47" s="64"/>
      <c r="F47" s="65"/>
      <c r="G47" s="65"/>
      <c r="H47" s="65"/>
      <c r="I47" s="66"/>
      <c r="L47" s="58"/>
      <c r="M47" s="58"/>
      <c r="N47" s="58"/>
      <c r="O47" s="58"/>
      <c r="P47" s="58"/>
      <c r="Q47" s="58"/>
    </row>
    <row r="48" spans="1:17" ht="15.6" x14ac:dyDescent="0.3">
      <c r="A48" s="57"/>
      <c r="B48" s="17" t="s">
        <v>7</v>
      </c>
      <c r="C48" s="18"/>
      <c r="D48" s="37"/>
      <c r="E48" s="34"/>
      <c r="F48" s="20"/>
      <c r="G48" s="20"/>
      <c r="H48" s="20"/>
      <c r="I48" s="21"/>
      <c r="L48" s="58"/>
      <c r="M48" s="58"/>
      <c r="N48" s="58"/>
      <c r="O48" s="58"/>
      <c r="P48" s="58"/>
      <c r="Q48" s="58"/>
    </row>
    <row r="49" spans="1:9" x14ac:dyDescent="0.25">
      <c r="A49" s="57"/>
      <c r="B49" s="24" t="s">
        <v>29</v>
      </c>
      <c r="C49" s="25" t="s">
        <v>25</v>
      </c>
      <c r="D49" s="38">
        <f>'APSU (31) sal sched 2005-15'!C62</f>
        <v>39189</v>
      </c>
      <c r="E49" s="38">
        <f>ROUND((E41*1.0275),0)</f>
        <v>1080</v>
      </c>
      <c r="F49" s="26" t="s">
        <v>10</v>
      </c>
      <c r="G49" s="27" t="s">
        <v>17</v>
      </c>
      <c r="H49" s="25"/>
      <c r="I49" s="28"/>
    </row>
    <row r="50" spans="1:9" x14ac:dyDescent="0.25">
      <c r="A50" s="57"/>
      <c r="B50" s="29" t="s">
        <v>30</v>
      </c>
      <c r="C50" s="30" t="s">
        <v>10</v>
      </c>
      <c r="D50" s="31">
        <f>D49+E49</f>
        <v>40269</v>
      </c>
      <c r="E50" s="36" t="s">
        <v>10</v>
      </c>
      <c r="F50" s="22" t="s">
        <v>10</v>
      </c>
      <c r="G50" s="29" t="s">
        <v>31</v>
      </c>
      <c r="H50" s="30" t="s">
        <v>8</v>
      </c>
      <c r="I50" s="31">
        <f>ROUND((I42*1.0275),0)</f>
        <v>1080</v>
      </c>
    </row>
    <row r="51" spans="1:9" x14ac:dyDescent="0.25">
      <c r="A51" s="57"/>
      <c r="B51" s="57"/>
      <c r="C51" s="57"/>
      <c r="D51" s="57"/>
      <c r="E51" s="57"/>
      <c r="F51" s="57"/>
      <c r="G51" s="57"/>
      <c r="H51" s="57"/>
      <c r="I51" s="57"/>
    </row>
    <row r="52" spans="1:9" ht="17.399999999999999" x14ac:dyDescent="0.3">
      <c r="A52" s="67" t="s">
        <v>36</v>
      </c>
      <c r="B52" s="58"/>
      <c r="C52" s="59"/>
      <c r="D52" s="60"/>
      <c r="E52" s="60"/>
      <c r="F52" s="60"/>
      <c r="G52" s="58"/>
      <c r="H52" s="59"/>
      <c r="I52" s="60"/>
    </row>
    <row r="53" spans="1:9" x14ac:dyDescent="0.25">
      <c r="A53" s="58"/>
      <c r="B53" s="58"/>
      <c r="C53" s="59"/>
      <c r="D53" s="60"/>
      <c r="E53" s="60"/>
      <c r="F53" s="60"/>
      <c r="G53" s="58"/>
      <c r="H53" s="59"/>
      <c r="I53" s="60"/>
    </row>
    <row r="54" spans="1:9" ht="26.4" x14ac:dyDescent="0.25">
      <c r="A54" s="57"/>
      <c r="B54" s="6" t="s">
        <v>0</v>
      </c>
      <c r="C54" s="7" t="s">
        <v>1</v>
      </c>
      <c r="D54" s="8" t="s">
        <v>2</v>
      </c>
      <c r="E54" s="45" t="s">
        <v>9</v>
      </c>
      <c r="F54" s="9" t="s">
        <v>3</v>
      </c>
      <c r="G54" s="10" t="s">
        <v>4</v>
      </c>
      <c r="H54" s="7" t="s">
        <v>5</v>
      </c>
      <c r="I54" s="11" t="s">
        <v>6</v>
      </c>
    </row>
    <row r="55" spans="1:9" x14ac:dyDescent="0.25">
      <c r="A55" s="57"/>
      <c r="B55" s="61"/>
      <c r="C55" s="62"/>
      <c r="D55" s="63"/>
      <c r="E55" s="64"/>
      <c r="F55" s="65"/>
      <c r="G55" s="65"/>
      <c r="H55" s="65"/>
      <c r="I55" s="66"/>
    </row>
    <row r="56" spans="1:9" ht="15.6" x14ac:dyDescent="0.3">
      <c r="A56" s="57"/>
      <c r="B56" s="17" t="s">
        <v>7</v>
      </c>
      <c r="C56" s="18"/>
      <c r="D56" s="37"/>
      <c r="E56" s="34"/>
      <c r="F56" s="20"/>
      <c r="G56" s="20"/>
      <c r="H56" s="20"/>
      <c r="I56" s="21"/>
    </row>
    <row r="57" spans="1:9" x14ac:dyDescent="0.25">
      <c r="A57" s="57"/>
      <c r="B57" s="24" t="s">
        <v>29</v>
      </c>
      <c r="C57" s="25" t="s">
        <v>25</v>
      </c>
      <c r="D57" s="38">
        <f>'APSU (31) sal sched 2005-15'!C100</f>
        <v>40365</v>
      </c>
      <c r="E57" s="38">
        <f>ROUND((E49*1.03),0)</f>
        <v>1112</v>
      </c>
      <c r="F57" s="26" t="s">
        <v>10</v>
      </c>
      <c r="G57" s="27" t="s">
        <v>17</v>
      </c>
      <c r="H57" s="25"/>
      <c r="I57" s="28"/>
    </row>
    <row r="58" spans="1:9" x14ac:dyDescent="0.25">
      <c r="A58" s="57"/>
      <c r="B58" s="29" t="s">
        <v>30</v>
      </c>
      <c r="C58" s="30" t="s">
        <v>10</v>
      </c>
      <c r="D58" s="31">
        <f>D57+E57</f>
        <v>41477</v>
      </c>
      <c r="E58" s="36" t="s">
        <v>10</v>
      </c>
      <c r="F58" s="22" t="s">
        <v>10</v>
      </c>
      <c r="G58" s="29" t="s">
        <v>31</v>
      </c>
      <c r="H58" s="30" t="s">
        <v>8</v>
      </c>
      <c r="I58" s="31">
        <f>ROUND((I50*1.03),0)</f>
        <v>1112</v>
      </c>
    </row>
    <row r="60" spans="1:9" ht="17.399999999999999" x14ac:dyDescent="0.3">
      <c r="A60" s="23" t="s">
        <v>35</v>
      </c>
      <c r="B60" s="3"/>
      <c r="C60" s="4"/>
      <c r="D60" s="5"/>
      <c r="E60" s="5"/>
      <c r="F60" s="5"/>
      <c r="G60" s="3"/>
      <c r="H60" s="4"/>
      <c r="I60" s="5"/>
    </row>
    <row r="61" spans="1:9" x14ac:dyDescent="0.25">
      <c r="A61" s="3"/>
      <c r="B61" s="3"/>
      <c r="C61" s="4"/>
      <c r="D61" s="5"/>
      <c r="E61" s="5"/>
      <c r="F61" s="5"/>
      <c r="G61" s="3"/>
      <c r="H61" s="4"/>
      <c r="I61" s="5"/>
    </row>
    <row r="62" spans="1:9" ht="26.4" x14ac:dyDescent="0.25">
      <c r="B62" s="6" t="s">
        <v>0</v>
      </c>
      <c r="C62" s="7" t="s">
        <v>1</v>
      </c>
      <c r="D62" s="8" t="s">
        <v>2</v>
      </c>
      <c r="E62" s="45" t="s">
        <v>9</v>
      </c>
      <c r="F62" s="9" t="s">
        <v>3</v>
      </c>
      <c r="G62" s="10" t="s">
        <v>4</v>
      </c>
      <c r="H62" s="7" t="s">
        <v>5</v>
      </c>
      <c r="I62" s="11" t="s">
        <v>6</v>
      </c>
    </row>
    <row r="63" spans="1:9" x14ac:dyDescent="0.25">
      <c r="B63" s="12"/>
      <c r="C63" s="13"/>
      <c r="D63" s="14"/>
      <c r="E63" s="15"/>
      <c r="F63" s="15"/>
      <c r="G63" s="15"/>
      <c r="H63" s="15"/>
      <c r="I63" s="16"/>
    </row>
    <row r="64" spans="1:9" ht="15.6" x14ac:dyDescent="0.3">
      <c r="B64" s="17" t="s">
        <v>7</v>
      </c>
      <c r="C64" s="18"/>
      <c r="D64" s="19"/>
      <c r="E64" s="20"/>
      <c r="F64" s="20"/>
      <c r="G64" s="20"/>
      <c r="H64" s="20"/>
      <c r="I64" s="21"/>
    </row>
    <row r="65" spans="1:9" x14ac:dyDescent="0.25">
      <c r="B65" s="24" t="s">
        <v>29</v>
      </c>
      <c r="C65" s="25" t="s">
        <v>25</v>
      </c>
      <c r="D65" s="38">
        <f>'APSU (31) sal sched 2005-15'!C137</f>
        <v>41576</v>
      </c>
      <c r="E65" s="38">
        <f>ROUND((E57*1.03),0)</f>
        <v>1145</v>
      </c>
      <c r="F65" s="26" t="s">
        <v>10</v>
      </c>
      <c r="G65" s="27" t="s">
        <v>11</v>
      </c>
      <c r="H65" s="25"/>
      <c r="I65" s="28"/>
    </row>
    <row r="66" spans="1:9" x14ac:dyDescent="0.25">
      <c r="B66" s="29" t="s">
        <v>30</v>
      </c>
      <c r="C66" s="30" t="s">
        <v>10</v>
      </c>
      <c r="D66" s="31">
        <f>D65+E65</f>
        <v>42721</v>
      </c>
      <c r="E66" s="22" t="s">
        <v>10</v>
      </c>
      <c r="F66" s="22" t="s">
        <v>10</v>
      </c>
      <c r="G66" s="29" t="s">
        <v>31</v>
      </c>
      <c r="H66" s="30" t="s">
        <v>8</v>
      </c>
      <c r="I66" s="31">
        <f>ROUND((I58*1.03),0)</f>
        <v>1145</v>
      </c>
    </row>
    <row r="68" spans="1:9" ht="17.399999999999999" x14ac:dyDescent="0.3">
      <c r="A68" s="23" t="s">
        <v>37</v>
      </c>
      <c r="B68" s="3"/>
      <c r="C68" s="4"/>
      <c r="D68" s="5"/>
      <c r="E68" s="5"/>
      <c r="F68" s="5"/>
      <c r="G68" s="3"/>
      <c r="H68" s="4"/>
      <c r="I68" s="5"/>
    </row>
    <row r="69" spans="1:9" x14ac:dyDescent="0.25">
      <c r="A69" s="3"/>
      <c r="B69" s="3"/>
      <c r="C69" s="4"/>
      <c r="D69" s="5"/>
      <c r="E69" s="5"/>
      <c r="F69" s="5"/>
      <c r="G69" s="3"/>
      <c r="H69" s="4"/>
      <c r="I69" s="5"/>
    </row>
    <row r="70" spans="1:9" ht="26.4" x14ac:dyDescent="0.25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11" t="s">
        <v>6</v>
      </c>
    </row>
    <row r="71" spans="1:9" x14ac:dyDescent="0.25">
      <c r="B71" s="12"/>
      <c r="C71" s="13"/>
      <c r="D71" s="32"/>
      <c r="E71" s="33"/>
      <c r="F71" s="15"/>
      <c r="G71" s="15"/>
      <c r="H71" s="15"/>
      <c r="I71" s="16"/>
    </row>
    <row r="72" spans="1:9" ht="15.6" x14ac:dyDescent="0.3">
      <c r="B72" s="17" t="s">
        <v>7</v>
      </c>
      <c r="C72" s="18"/>
      <c r="D72" s="37"/>
      <c r="E72" s="34"/>
      <c r="F72" s="20"/>
      <c r="G72" s="20"/>
      <c r="H72" s="20"/>
      <c r="I72" s="21"/>
    </row>
    <row r="73" spans="1:9" x14ac:dyDescent="0.25">
      <c r="B73" s="24" t="s">
        <v>29</v>
      </c>
      <c r="C73" s="25" t="s">
        <v>25</v>
      </c>
      <c r="D73" s="38">
        <f>'APSU (31) sal sched 2005-15'!C174</f>
        <v>42823</v>
      </c>
      <c r="E73" s="38">
        <f>ROUND((E65*1.03),0)</f>
        <v>1179</v>
      </c>
      <c r="F73" s="26" t="s">
        <v>10</v>
      </c>
      <c r="G73" s="27" t="s">
        <v>17</v>
      </c>
      <c r="H73" s="25"/>
      <c r="I73" s="28"/>
    </row>
    <row r="74" spans="1:9" x14ac:dyDescent="0.25">
      <c r="B74" s="29" t="s">
        <v>30</v>
      </c>
      <c r="C74" s="30" t="s">
        <v>10</v>
      </c>
      <c r="D74" s="31">
        <f>D73+E73</f>
        <v>44002</v>
      </c>
      <c r="E74" s="36" t="s">
        <v>10</v>
      </c>
      <c r="F74" s="22" t="s">
        <v>10</v>
      </c>
      <c r="G74" s="29" t="s">
        <v>31</v>
      </c>
      <c r="H74" s="30" t="s">
        <v>8</v>
      </c>
      <c r="I74" s="31">
        <f>ROUND((I66*1.03),0)</f>
        <v>1179</v>
      </c>
    </row>
    <row r="76" spans="1:9" ht="17.399999999999999" x14ac:dyDescent="0.3">
      <c r="A76" s="23" t="s">
        <v>38</v>
      </c>
      <c r="B76" s="3"/>
      <c r="C76" s="4"/>
      <c r="D76" s="5"/>
      <c r="E76" s="5"/>
      <c r="F76" s="5"/>
      <c r="G76" s="3"/>
      <c r="H76" s="4"/>
      <c r="I76" s="5"/>
    </row>
    <row r="77" spans="1:9" x14ac:dyDescent="0.25">
      <c r="A77" s="3"/>
      <c r="B77" s="3"/>
      <c r="C77" s="4"/>
      <c r="D77" s="5"/>
      <c r="E77" s="5"/>
      <c r="F77" s="5"/>
      <c r="G77" s="3"/>
      <c r="H77" s="4"/>
      <c r="I77" s="5"/>
    </row>
    <row r="78" spans="1:9" ht="26.4" x14ac:dyDescent="0.25">
      <c r="B78" s="6" t="s">
        <v>0</v>
      </c>
      <c r="C78" s="7" t="s">
        <v>1</v>
      </c>
      <c r="D78" s="8" t="s">
        <v>2</v>
      </c>
      <c r="E78" s="45" t="s">
        <v>9</v>
      </c>
      <c r="F78" s="9" t="s">
        <v>3</v>
      </c>
      <c r="G78" s="10" t="s">
        <v>4</v>
      </c>
      <c r="H78" s="7" t="s">
        <v>5</v>
      </c>
      <c r="I78" s="11" t="s">
        <v>6</v>
      </c>
    </row>
    <row r="79" spans="1:9" x14ac:dyDescent="0.25">
      <c r="B79" s="12"/>
      <c r="C79" s="13"/>
      <c r="D79" s="32"/>
      <c r="E79" s="33"/>
      <c r="F79" s="15"/>
      <c r="G79" s="15"/>
      <c r="H79" s="15"/>
      <c r="I79" s="16"/>
    </row>
    <row r="80" spans="1:9" ht="15.6" x14ac:dyDescent="0.3">
      <c r="B80" s="17" t="s">
        <v>7</v>
      </c>
      <c r="C80" s="18"/>
      <c r="D80" s="37"/>
      <c r="E80" s="34"/>
      <c r="F80" s="20"/>
      <c r="G80" s="20"/>
      <c r="H80" s="20"/>
      <c r="I80" s="21"/>
    </row>
    <row r="81" spans="1:11" x14ac:dyDescent="0.25">
      <c r="B81" s="24" t="s">
        <v>29</v>
      </c>
      <c r="C81" s="25" t="s">
        <v>25</v>
      </c>
      <c r="D81" s="38">
        <f>'APSU (31) sal sched 2005-15'!C211</f>
        <v>44536</v>
      </c>
      <c r="E81" s="38">
        <f>ROUND((E73*1.04),0)</f>
        <v>1226</v>
      </c>
      <c r="F81" s="26" t="s">
        <v>10</v>
      </c>
      <c r="G81" s="27" t="s">
        <v>17</v>
      </c>
      <c r="H81" s="25"/>
      <c r="I81" s="28"/>
    </row>
    <row r="82" spans="1:11" x14ac:dyDescent="0.25">
      <c r="B82" s="29" t="s">
        <v>30</v>
      </c>
      <c r="C82" s="30" t="s">
        <v>10</v>
      </c>
      <c r="D82" s="31">
        <f>D81+E81</f>
        <v>45762</v>
      </c>
      <c r="E82" s="36" t="s">
        <v>10</v>
      </c>
      <c r="F82" s="22" t="s">
        <v>10</v>
      </c>
      <c r="G82" s="29" t="s">
        <v>31</v>
      </c>
      <c r="H82" s="30" t="s">
        <v>8</v>
      </c>
      <c r="I82" s="31">
        <f>ROUND((I74*1.04),0)</f>
        <v>1226</v>
      </c>
      <c r="K82" s="175">
        <f>(I82-I74)/I74</f>
        <v>3.9864291772688722E-2</v>
      </c>
    </row>
    <row r="84" spans="1:11" ht="17.399999999999999" x14ac:dyDescent="0.3">
      <c r="A84" s="67" t="s">
        <v>61</v>
      </c>
      <c r="B84" s="58"/>
      <c r="C84" s="59"/>
      <c r="D84" s="60"/>
      <c r="E84" s="60"/>
      <c r="F84" s="5"/>
      <c r="G84" s="3"/>
      <c r="H84" s="4"/>
      <c r="I84" s="5"/>
    </row>
    <row r="85" spans="1:11" x14ac:dyDescent="0.25">
      <c r="A85" s="3"/>
      <c r="B85" s="3"/>
      <c r="C85" s="4"/>
      <c r="D85" s="5"/>
      <c r="E85" s="5"/>
      <c r="F85" s="5"/>
      <c r="G85" s="3"/>
      <c r="H85" s="4"/>
      <c r="I85" s="5"/>
    </row>
    <row r="86" spans="1:11" ht="26.4" x14ac:dyDescent="0.25">
      <c r="B86" s="6" t="s">
        <v>0</v>
      </c>
      <c r="C86" s="7" t="s">
        <v>1</v>
      </c>
      <c r="D86" s="8" t="s">
        <v>2</v>
      </c>
      <c r="E86" s="45" t="s">
        <v>9</v>
      </c>
      <c r="F86" s="9" t="s">
        <v>3</v>
      </c>
      <c r="G86" s="10" t="s">
        <v>4</v>
      </c>
      <c r="H86" s="7" t="s">
        <v>5</v>
      </c>
      <c r="I86" s="11" t="s">
        <v>6</v>
      </c>
    </row>
    <row r="87" spans="1:11" x14ac:dyDescent="0.25">
      <c r="B87" s="12"/>
      <c r="C87" s="13"/>
      <c r="D87" s="32"/>
      <c r="E87" s="33"/>
      <c r="F87" s="15"/>
      <c r="G87" s="15"/>
      <c r="H87" s="15"/>
      <c r="I87" s="16"/>
    </row>
    <row r="88" spans="1:11" ht="15.6" x14ac:dyDescent="0.3">
      <c r="B88" s="17" t="s">
        <v>7</v>
      </c>
      <c r="C88" s="18"/>
      <c r="D88" s="37"/>
      <c r="E88" s="34"/>
      <c r="F88" s="20"/>
      <c r="G88" s="20"/>
      <c r="H88" s="20"/>
      <c r="I88" s="21"/>
    </row>
    <row r="89" spans="1:11" x14ac:dyDescent="0.25">
      <c r="B89" s="24" t="s">
        <v>29</v>
      </c>
      <c r="C89" s="25" t="s">
        <v>25</v>
      </c>
      <c r="D89" s="38">
        <f>'APSU (31) sal sched 2005-15'!C247</f>
        <v>47161</v>
      </c>
      <c r="E89" s="38">
        <f>ROUND((E81*1),0)</f>
        <v>1226</v>
      </c>
      <c r="F89" s="26">
        <f>'APSU (31) sal sched 2005-15'!C248</f>
        <v>49618</v>
      </c>
      <c r="G89" s="27" t="s">
        <v>17</v>
      </c>
      <c r="H89" s="25"/>
      <c r="I89" s="28"/>
    </row>
    <row r="90" spans="1:11" x14ac:dyDescent="0.25">
      <c r="B90" s="29" t="s">
        <v>30</v>
      </c>
      <c r="C90" s="30" t="s">
        <v>10</v>
      </c>
      <c r="D90" s="31">
        <f>D89+E89</f>
        <v>48387</v>
      </c>
      <c r="E90" s="36" t="s">
        <v>10</v>
      </c>
      <c r="F90" s="22" t="s">
        <v>10</v>
      </c>
      <c r="G90" s="29" t="s">
        <v>31</v>
      </c>
      <c r="H90" s="30" t="s">
        <v>8</v>
      </c>
      <c r="I90" s="31">
        <f>ROUND((I82*1),0)</f>
        <v>1226</v>
      </c>
    </row>
    <row r="92" spans="1:11" ht="17.399999999999999" x14ac:dyDescent="0.3">
      <c r="A92" s="67" t="s">
        <v>113</v>
      </c>
      <c r="B92" s="58"/>
      <c r="C92" s="59"/>
      <c r="D92" s="60"/>
      <c r="E92" s="60"/>
      <c r="F92" s="5"/>
      <c r="G92" s="3"/>
      <c r="H92" s="4"/>
      <c r="I92" s="5"/>
    </row>
    <row r="93" spans="1:11" x14ac:dyDescent="0.25">
      <c r="A93" s="3"/>
      <c r="B93" s="3"/>
      <c r="C93" s="4"/>
      <c r="D93" s="5"/>
      <c r="E93" s="5"/>
      <c r="F93" s="5"/>
      <c r="G93" s="3"/>
      <c r="H93" s="4"/>
      <c r="I93" s="5"/>
    </row>
    <row r="94" spans="1:11" ht="26.4" x14ac:dyDescent="0.25">
      <c r="B94" s="6" t="s">
        <v>0</v>
      </c>
      <c r="C94" s="7" t="s">
        <v>1</v>
      </c>
      <c r="D94" s="8" t="s">
        <v>2</v>
      </c>
      <c r="E94" s="45" t="s">
        <v>9</v>
      </c>
      <c r="F94" s="9" t="s">
        <v>3</v>
      </c>
      <c r="G94" s="10" t="s">
        <v>4</v>
      </c>
      <c r="H94" s="7" t="s">
        <v>5</v>
      </c>
      <c r="I94" s="11" t="s">
        <v>6</v>
      </c>
    </row>
    <row r="95" spans="1:11" x14ac:dyDescent="0.25">
      <c r="B95" s="12"/>
      <c r="C95" s="13"/>
      <c r="D95" s="32"/>
      <c r="E95" s="33"/>
      <c r="F95" s="15"/>
      <c r="G95" s="15"/>
      <c r="H95" s="15"/>
      <c r="I95" s="16"/>
    </row>
    <row r="96" spans="1:11" ht="15.6" x14ac:dyDescent="0.3">
      <c r="B96" s="17" t="s">
        <v>7</v>
      </c>
      <c r="C96" s="18"/>
      <c r="D96" s="37"/>
      <c r="E96" s="34"/>
      <c r="F96" s="20"/>
      <c r="G96" s="20"/>
      <c r="H96" s="20"/>
      <c r="I96" s="21"/>
    </row>
    <row r="97" spans="1:9" x14ac:dyDescent="0.25">
      <c r="B97" s="24" t="s">
        <v>131</v>
      </c>
      <c r="C97" s="25" t="s">
        <v>25</v>
      </c>
      <c r="D97" s="38">
        <f>'APSU (31) sal sched 2005-15'!C275</f>
        <v>48104</v>
      </c>
      <c r="E97" s="38">
        <f>(E89)+(E89*0.02)</f>
        <v>1250.52</v>
      </c>
      <c r="F97" s="26">
        <f>'APSU (31) sal sched 2005-15'!C276</f>
        <v>50610</v>
      </c>
      <c r="G97" s="27" t="s">
        <v>17</v>
      </c>
      <c r="H97" s="25"/>
      <c r="I97" s="28"/>
    </row>
    <row r="98" spans="1:9" x14ac:dyDescent="0.25">
      <c r="B98" s="29" t="s">
        <v>132</v>
      </c>
      <c r="C98" s="30" t="s">
        <v>10</v>
      </c>
      <c r="D98" s="31">
        <f>D97+E97</f>
        <v>49354.52</v>
      </c>
      <c r="E98" s="36" t="s">
        <v>10</v>
      </c>
      <c r="F98" s="22" t="s">
        <v>10</v>
      </c>
      <c r="G98" s="29" t="s">
        <v>130</v>
      </c>
      <c r="H98" s="30" t="s">
        <v>8</v>
      </c>
      <c r="I98" s="31">
        <f>E97</f>
        <v>1250.52</v>
      </c>
    </row>
    <row r="100" spans="1:9" ht="17.399999999999999" x14ac:dyDescent="0.3">
      <c r="A100" s="67" t="s">
        <v>135</v>
      </c>
      <c r="B100" s="58"/>
      <c r="C100" s="59"/>
      <c r="D100" s="60"/>
      <c r="E100" s="60"/>
      <c r="F100" s="5"/>
      <c r="G100" s="3"/>
      <c r="H100" s="4"/>
      <c r="I100" s="5"/>
    </row>
    <row r="101" spans="1:9" x14ac:dyDescent="0.25">
      <c r="A101" s="3"/>
      <c r="B101" s="3"/>
      <c r="C101" s="4"/>
      <c r="D101" s="5"/>
      <c r="E101" s="5"/>
      <c r="F101" s="5"/>
      <c r="G101" s="3"/>
      <c r="H101" s="4"/>
      <c r="I101" s="5"/>
    </row>
    <row r="102" spans="1:9" ht="26.4" x14ac:dyDescent="0.25">
      <c r="B102" s="6" t="s">
        <v>0</v>
      </c>
      <c r="C102" s="7" t="s">
        <v>1</v>
      </c>
      <c r="D102" s="8" t="s">
        <v>2</v>
      </c>
      <c r="E102" s="45" t="s">
        <v>9</v>
      </c>
      <c r="F102" s="9" t="s">
        <v>3</v>
      </c>
      <c r="G102" s="10" t="s">
        <v>4</v>
      </c>
      <c r="H102" s="7" t="s">
        <v>5</v>
      </c>
      <c r="I102" s="11" t="s">
        <v>6</v>
      </c>
    </row>
    <row r="103" spans="1:9" x14ac:dyDescent="0.25">
      <c r="B103" s="12"/>
      <c r="C103" s="13"/>
      <c r="D103" s="32"/>
      <c r="E103" s="33"/>
      <c r="F103" s="15"/>
      <c r="G103" s="15"/>
      <c r="H103" s="15"/>
      <c r="I103" s="16"/>
    </row>
    <row r="104" spans="1:9" ht="15.6" x14ac:dyDescent="0.3">
      <c r="B104" s="17" t="s">
        <v>7</v>
      </c>
      <c r="C104" s="18"/>
      <c r="D104" s="37"/>
      <c r="E104" s="34"/>
      <c r="F104" s="20"/>
      <c r="G104" s="20"/>
      <c r="H104" s="20"/>
      <c r="I104" s="21"/>
    </row>
    <row r="105" spans="1:9" x14ac:dyDescent="0.25">
      <c r="B105" s="24" t="s">
        <v>131</v>
      </c>
      <c r="C105" s="25" t="s">
        <v>25</v>
      </c>
      <c r="D105" s="38">
        <f>'APSU (31) sal sched 2005-15'!C275</f>
        <v>48104</v>
      </c>
      <c r="E105" s="38">
        <f>(E89)+(E89*0.02)</f>
        <v>1250.52</v>
      </c>
      <c r="F105" s="26">
        <f>'APSU (31) sal sched 2005-15'!C276</f>
        <v>50610</v>
      </c>
      <c r="G105" s="27" t="s">
        <v>17</v>
      </c>
      <c r="H105" s="25"/>
      <c r="I105" s="28"/>
    </row>
    <row r="106" spans="1:9" x14ac:dyDescent="0.25">
      <c r="B106" s="29" t="s">
        <v>132</v>
      </c>
      <c r="C106" s="30" t="s">
        <v>10</v>
      </c>
      <c r="D106" s="31">
        <f>D105+E105</f>
        <v>49354.52</v>
      </c>
      <c r="E106" s="36" t="s">
        <v>10</v>
      </c>
      <c r="F106" s="22" t="s">
        <v>10</v>
      </c>
      <c r="G106" s="29" t="s">
        <v>130</v>
      </c>
      <c r="H106" s="30" t="s">
        <v>8</v>
      </c>
      <c r="I106" s="31">
        <f>E97</f>
        <v>1250.52</v>
      </c>
    </row>
  </sheetData>
  <phoneticPr fontId="9" type="noConversion"/>
  <pageMargins left="0.75" right="0.75" top="1" bottom="1" header="0.5" footer="0.5"/>
  <pageSetup scale="61" fitToHeight="0" orientation="landscape" r:id="rId1"/>
  <headerFooter alignWithMargins="0">
    <oddHeader>&amp;C&amp;"Arial,Bold"&amp;18&amp;UPARK PATROL OFFICER TRAINEESHIP RATES (Multiple State Fiscal Years)</oddHeader>
    <oddFooter>&amp;LDivision of Classification and Compensation&amp;R10/14/09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opLeftCell="A117" zoomScaleNormal="100" workbookViewId="0">
      <selection activeCell="C133" sqref="C133"/>
    </sheetView>
  </sheetViews>
  <sheetFormatPr defaultColWidth="9.109375" defaultRowHeight="13.2" x14ac:dyDescent="0.25"/>
  <cols>
    <col min="1" max="1" width="7.6640625" style="136" bestFit="1" customWidth="1"/>
    <col min="2" max="2" width="6.88671875" style="136" bestFit="1" customWidth="1"/>
    <col min="3" max="9" width="8" style="136" bestFit="1" customWidth="1"/>
    <col min="10" max="10" width="7.5546875" style="136" customWidth="1"/>
    <col min="11" max="12" width="8" style="136" customWidth="1"/>
    <col min="13" max="13" width="8.6640625" style="136" bestFit="1" customWidth="1"/>
    <col min="14" max="16384" width="9.109375" style="136"/>
  </cols>
  <sheetData>
    <row r="1" spans="1:13" ht="14.1" customHeight="1" x14ac:dyDescent="0.25">
      <c r="A1" s="200" t="s">
        <v>100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14.1" customHeight="1" x14ac:dyDescent="0.25">
      <c r="A2" s="198" t="s">
        <v>101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14.1" customHeight="1" x14ac:dyDescent="0.25">
      <c r="A3" s="200" t="s">
        <v>102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ht="14.1" customHeight="1" x14ac:dyDescent="0.25">
      <c r="A4" s="137">
        <v>0.03</v>
      </c>
    </row>
    <row r="5" spans="1:13" ht="14.1" customHeight="1" x14ac:dyDescent="0.25">
      <c r="A5" s="138"/>
      <c r="B5" s="139"/>
      <c r="C5" s="140"/>
      <c r="D5" s="141"/>
      <c r="E5" s="141"/>
      <c r="F5" s="141"/>
      <c r="G5" s="141"/>
      <c r="H5" s="141"/>
      <c r="I5" s="141"/>
      <c r="J5" s="142"/>
      <c r="K5" s="142"/>
      <c r="L5" s="142"/>
      <c r="M5" s="143" t="s">
        <v>96</v>
      </c>
    </row>
    <row r="6" spans="1:13" ht="14.1" customHeight="1" x14ac:dyDescent="0.25">
      <c r="A6" s="138">
        <v>2009</v>
      </c>
      <c r="B6" s="139"/>
      <c r="C6" s="140"/>
      <c r="D6" s="141"/>
      <c r="E6" s="141"/>
      <c r="F6" s="141"/>
      <c r="G6" s="141"/>
      <c r="H6" s="141"/>
      <c r="I6" s="141"/>
      <c r="J6" s="142"/>
      <c r="K6" s="142"/>
      <c r="L6" s="142"/>
      <c r="M6" s="143" t="s">
        <v>103</v>
      </c>
    </row>
    <row r="7" spans="1:13" ht="14.1" customHeight="1" x14ac:dyDescent="0.25">
      <c r="A7" s="138" t="s">
        <v>104</v>
      </c>
      <c r="B7" s="139" t="s">
        <v>104</v>
      </c>
      <c r="C7" s="140"/>
      <c r="D7" s="141" t="s">
        <v>42</v>
      </c>
      <c r="E7" s="141" t="s">
        <v>42</v>
      </c>
      <c r="F7" s="141" t="s">
        <v>42</v>
      </c>
      <c r="G7" s="141" t="s">
        <v>42</v>
      </c>
      <c r="H7" s="141" t="s">
        <v>42</v>
      </c>
      <c r="I7" s="141" t="s">
        <v>104</v>
      </c>
      <c r="J7" s="142" t="s">
        <v>43</v>
      </c>
      <c r="K7" s="142" t="s">
        <v>44</v>
      </c>
      <c r="L7" s="142" t="s">
        <v>45</v>
      </c>
      <c r="M7" s="143" t="s">
        <v>46</v>
      </c>
    </row>
    <row r="8" spans="1:13" ht="14.1" customHeight="1" x14ac:dyDescent="0.25">
      <c r="A8" s="138" t="s">
        <v>104</v>
      </c>
      <c r="B8" s="144" t="s">
        <v>105</v>
      </c>
      <c r="C8" s="140" t="s">
        <v>47</v>
      </c>
      <c r="D8" s="141" t="s">
        <v>51</v>
      </c>
      <c r="E8" s="141" t="s">
        <v>51</v>
      </c>
      <c r="F8" s="141" t="s">
        <v>51</v>
      </c>
      <c r="G8" s="141" t="s">
        <v>51</v>
      </c>
      <c r="H8" s="141" t="s">
        <v>51</v>
      </c>
      <c r="I8" s="141" t="s">
        <v>106</v>
      </c>
      <c r="J8" s="142" t="s">
        <v>40</v>
      </c>
      <c r="K8" s="142" t="s">
        <v>40</v>
      </c>
      <c r="L8" s="142" t="s">
        <v>40</v>
      </c>
      <c r="M8" s="143" t="s">
        <v>96</v>
      </c>
    </row>
    <row r="9" spans="1:13" ht="14.1" customHeight="1" x14ac:dyDescent="0.25">
      <c r="A9" s="138" t="s">
        <v>50</v>
      </c>
      <c r="B9" s="144" t="s">
        <v>51</v>
      </c>
      <c r="C9" s="140" t="s">
        <v>52</v>
      </c>
      <c r="D9" s="141" t="s">
        <v>53</v>
      </c>
      <c r="E9" s="141" t="s">
        <v>54</v>
      </c>
      <c r="F9" s="141" t="s">
        <v>55</v>
      </c>
      <c r="G9" s="141" t="s">
        <v>56</v>
      </c>
      <c r="H9" s="141" t="s">
        <v>57</v>
      </c>
      <c r="I9" s="141" t="s">
        <v>52</v>
      </c>
      <c r="J9" s="142" t="s">
        <v>58</v>
      </c>
      <c r="K9" s="142" t="s">
        <v>58</v>
      </c>
      <c r="L9" s="142" t="s">
        <v>58</v>
      </c>
      <c r="M9" s="143" t="s">
        <v>58</v>
      </c>
    </row>
    <row r="10" spans="1:13" ht="14.1" customHeight="1" x14ac:dyDescent="0.25">
      <c r="A10" s="145"/>
      <c r="M10" s="146"/>
    </row>
    <row r="11" spans="1:13" x14ac:dyDescent="0.25">
      <c r="A11" s="147"/>
      <c r="B11" s="147"/>
      <c r="C11" s="148"/>
      <c r="D11" s="149"/>
      <c r="E11" s="149"/>
      <c r="F11" s="149"/>
      <c r="G11" s="149"/>
      <c r="H11" s="149"/>
      <c r="I11" s="150"/>
      <c r="J11" s="149"/>
      <c r="K11" s="149"/>
      <c r="L11" s="149"/>
      <c r="M11" s="151"/>
    </row>
    <row r="12" spans="1:13" ht="14.4" x14ac:dyDescent="0.25">
      <c r="A12" s="152">
        <v>1</v>
      </c>
      <c r="B12" s="152">
        <v>932</v>
      </c>
      <c r="C12" s="153">
        <v>23964</v>
      </c>
      <c r="D12" s="154">
        <v>24896</v>
      </c>
      <c r="E12" s="154">
        <v>25828</v>
      </c>
      <c r="F12" s="154">
        <v>26760</v>
      </c>
      <c r="G12" s="154">
        <v>27692</v>
      </c>
      <c r="H12" s="154">
        <v>28624</v>
      </c>
      <c r="I12" s="154">
        <v>29556</v>
      </c>
      <c r="J12" s="155">
        <v>31203</v>
      </c>
      <c r="K12" s="155">
        <v>32652</v>
      </c>
      <c r="L12" s="155">
        <v>35268</v>
      </c>
      <c r="M12" s="156">
        <v>36718</v>
      </c>
    </row>
    <row r="13" spans="1:13" ht="14.1" customHeight="1" x14ac:dyDescent="0.25">
      <c r="A13" s="152">
        <v>2</v>
      </c>
      <c r="B13" s="152">
        <v>982</v>
      </c>
      <c r="C13" s="153">
        <v>24775</v>
      </c>
      <c r="D13" s="154">
        <v>25757</v>
      </c>
      <c r="E13" s="154">
        <v>26739</v>
      </c>
      <c r="F13" s="154">
        <v>27721</v>
      </c>
      <c r="G13" s="154">
        <v>28703</v>
      </c>
      <c r="H13" s="154">
        <v>29685</v>
      </c>
      <c r="I13" s="154">
        <v>30667</v>
      </c>
      <c r="J13" s="155">
        <v>32408</v>
      </c>
      <c r="K13" s="155">
        <v>33942</v>
      </c>
      <c r="L13" s="155">
        <v>36631</v>
      </c>
      <c r="M13" s="156">
        <v>38164</v>
      </c>
    </row>
    <row r="14" spans="1:13" ht="14.1" customHeight="1" x14ac:dyDescent="0.25">
      <c r="A14" s="152">
        <v>3</v>
      </c>
      <c r="B14" s="153">
        <v>1025</v>
      </c>
      <c r="C14" s="153">
        <v>25908</v>
      </c>
      <c r="D14" s="154">
        <v>26933</v>
      </c>
      <c r="E14" s="154">
        <v>27958</v>
      </c>
      <c r="F14" s="154">
        <v>28983</v>
      </c>
      <c r="G14" s="154">
        <v>30008</v>
      </c>
      <c r="H14" s="154">
        <v>31033</v>
      </c>
      <c r="I14" s="154">
        <v>32058</v>
      </c>
      <c r="J14" s="155">
        <v>33874</v>
      </c>
      <c r="K14" s="155">
        <v>35473</v>
      </c>
      <c r="L14" s="155">
        <v>38217</v>
      </c>
      <c r="M14" s="156">
        <v>39816</v>
      </c>
    </row>
    <row r="15" spans="1:13" ht="14.1" customHeight="1" x14ac:dyDescent="0.25">
      <c r="A15" s="152">
        <v>4</v>
      </c>
      <c r="B15" s="153">
        <v>1081</v>
      </c>
      <c r="C15" s="153">
        <v>26994</v>
      </c>
      <c r="D15" s="154">
        <v>28075</v>
      </c>
      <c r="E15" s="154">
        <v>29156</v>
      </c>
      <c r="F15" s="154">
        <v>30237</v>
      </c>
      <c r="G15" s="154">
        <v>31318</v>
      </c>
      <c r="H15" s="154">
        <v>32399</v>
      </c>
      <c r="I15" s="154">
        <v>33480</v>
      </c>
      <c r="J15" s="155">
        <v>35519</v>
      </c>
      <c r="K15" s="155">
        <v>37072</v>
      </c>
      <c r="L15" s="155">
        <v>39889</v>
      </c>
      <c r="M15" s="156">
        <v>41441</v>
      </c>
    </row>
    <row r="16" spans="1:13" ht="14.1" customHeight="1" x14ac:dyDescent="0.25">
      <c r="A16" s="152">
        <v>5</v>
      </c>
      <c r="B16" s="153">
        <v>1134</v>
      </c>
      <c r="C16" s="153">
        <v>28191</v>
      </c>
      <c r="D16" s="154">
        <v>29325</v>
      </c>
      <c r="E16" s="154">
        <v>30459</v>
      </c>
      <c r="F16" s="154">
        <v>31593</v>
      </c>
      <c r="G16" s="154">
        <v>32727</v>
      </c>
      <c r="H16" s="154">
        <v>33861</v>
      </c>
      <c r="I16" s="154">
        <v>34995</v>
      </c>
      <c r="J16" s="155">
        <v>37005</v>
      </c>
      <c r="K16" s="155">
        <v>38773</v>
      </c>
      <c r="L16" s="155">
        <v>41666</v>
      </c>
      <c r="M16" s="156">
        <v>43435</v>
      </c>
    </row>
    <row r="17" spans="1:13" ht="14.1" customHeight="1" x14ac:dyDescent="0.25">
      <c r="A17" s="152">
        <v>6</v>
      </c>
      <c r="B17" s="153">
        <v>1195</v>
      </c>
      <c r="C17" s="153">
        <v>29576</v>
      </c>
      <c r="D17" s="154">
        <v>30771</v>
      </c>
      <c r="E17" s="154">
        <v>31966</v>
      </c>
      <c r="F17" s="154">
        <v>33161</v>
      </c>
      <c r="G17" s="154">
        <v>34356</v>
      </c>
      <c r="H17" s="154">
        <v>35551</v>
      </c>
      <c r="I17" s="154">
        <v>36746</v>
      </c>
      <c r="J17" s="155">
        <v>38863</v>
      </c>
      <c r="K17" s="155">
        <v>40727</v>
      </c>
      <c r="L17" s="155">
        <v>43703</v>
      </c>
      <c r="M17" s="156">
        <v>45566</v>
      </c>
    </row>
    <row r="18" spans="1:13" ht="14.1" customHeight="1" x14ac:dyDescent="0.25">
      <c r="A18" s="152">
        <v>7</v>
      </c>
      <c r="B18" s="153">
        <v>1242</v>
      </c>
      <c r="C18" s="153">
        <v>31153</v>
      </c>
      <c r="D18" s="154">
        <v>32395</v>
      </c>
      <c r="E18" s="154">
        <v>33637</v>
      </c>
      <c r="F18" s="154">
        <v>34879</v>
      </c>
      <c r="G18" s="154">
        <v>36121</v>
      </c>
      <c r="H18" s="154">
        <v>37363</v>
      </c>
      <c r="I18" s="154">
        <v>38605</v>
      </c>
      <c r="J18" s="155">
        <v>40806</v>
      </c>
      <c r="K18" s="155">
        <v>42743</v>
      </c>
      <c r="L18" s="155">
        <v>45782</v>
      </c>
      <c r="M18" s="156">
        <v>47717</v>
      </c>
    </row>
    <row r="19" spans="1:13" ht="14.1" customHeight="1" x14ac:dyDescent="0.25">
      <c r="A19" s="152">
        <v>8</v>
      </c>
      <c r="B19" s="153">
        <v>1290</v>
      </c>
      <c r="C19" s="153">
        <v>32812</v>
      </c>
      <c r="D19" s="154">
        <v>34102</v>
      </c>
      <c r="E19" s="154">
        <v>35392</v>
      </c>
      <c r="F19" s="154">
        <v>36682</v>
      </c>
      <c r="G19" s="154">
        <v>37972</v>
      </c>
      <c r="H19" s="154">
        <v>39262</v>
      </c>
      <c r="I19" s="154">
        <v>40552</v>
      </c>
      <c r="J19" s="155">
        <v>42840</v>
      </c>
      <c r="K19" s="155">
        <v>44852</v>
      </c>
      <c r="L19" s="155">
        <v>47957</v>
      </c>
      <c r="M19" s="156">
        <v>49970</v>
      </c>
    </row>
    <row r="20" spans="1:13" ht="14.1" customHeight="1" x14ac:dyDescent="0.25">
      <c r="A20" s="152">
        <v>9</v>
      </c>
      <c r="B20" s="153">
        <v>1347</v>
      </c>
      <c r="C20" s="153">
        <v>34547</v>
      </c>
      <c r="D20" s="154">
        <v>35894</v>
      </c>
      <c r="E20" s="154">
        <v>37241</v>
      </c>
      <c r="F20" s="154">
        <v>38588</v>
      </c>
      <c r="G20" s="154">
        <v>39935</v>
      </c>
      <c r="H20" s="154">
        <v>41282</v>
      </c>
      <c r="I20" s="154">
        <v>42629</v>
      </c>
      <c r="J20" s="155">
        <v>45021</v>
      </c>
      <c r="K20" s="155">
        <v>47123</v>
      </c>
      <c r="L20" s="155">
        <v>50309</v>
      </c>
      <c r="M20" s="156">
        <v>52413</v>
      </c>
    </row>
    <row r="21" spans="1:13" ht="14.1" customHeight="1" x14ac:dyDescent="0.25">
      <c r="A21" s="152">
        <v>10</v>
      </c>
      <c r="B21" s="153">
        <v>1416</v>
      </c>
      <c r="C21" s="153">
        <v>36413</v>
      </c>
      <c r="D21" s="154">
        <v>37829</v>
      </c>
      <c r="E21" s="154">
        <v>39245</v>
      </c>
      <c r="F21" s="154">
        <v>40661</v>
      </c>
      <c r="G21" s="154">
        <v>42077</v>
      </c>
      <c r="H21" s="154">
        <v>43493</v>
      </c>
      <c r="I21" s="154">
        <v>44909</v>
      </c>
      <c r="J21" s="155">
        <v>47414</v>
      </c>
      <c r="K21" s="155">
        <v>49618</v>
      </c>
      <c r="L21" s="155">
        <v>52888</v>
      </c>
      <c r="M21" s="156">
        <v>55094</v>
      </c>
    </row>
    <row r="22" spans="1:13" ht="14.1" customHeight="1" x14ac:dyDescent="0.25">
      <c r="A22" s="152">
        <v>11</v>
      </c>
      <c r="B22" s="153">
        <v>1474</v>
      </c>
      <c r="C22" s="153">
        <v>38463</v>
      </c>
      <c r="D22" s="154">
        <v>39937</v>
      </c>
      <c r="E22" s="154">
        <v>41411</v>
      </c>
      <c r="F22" s="154">
        <v>42885</v>
      </c>
      <c r="G22" s="154">
        <v>44359</v>
      </c>
      <c r="H22" s="154">
        <v>45833</v>
      </c>
      <c r="I22" s="154">
        <v>47307</v>
      </c>
      <c r="J22" s="155">
        <v>49914</v>
      </c>
      <c r="K22" s="155">
        <v>52211</v>
      </c>
      <c r="L22" s="155">
        <v>55562</v>
      </c>
      <c r="M22" s="156">
        <v>57859</v>
      </c>
    </row>
    <row r="23" spans="1:13" ht="14.1" customHeight="1" x14ac:dyDescent="0.25">
      <c r="A23" s="152">
        <v>12</v>
      </c>
      <c r="B23" s="153">
        <v>1539</v>
      </c>
      <c r="C23" s="153">
        <v>40505</v>
      </c>
      <c r="D23" s="154">
        <v>42044</v>
      </c>
      <c r="E23" s="154">
        <v>43583</v>
      </c>
      <c r="F23" s="154">
        <v>45122</v>
      </c>
      <c r="G23" s="154">
        <v>46661</v>
      </c>
      <c r="H23" s="154">
        <v>48200</v>
      </c>
      <c r="I23" s="154">
        <v>49739</v>
      </c>
      <c r="J23" s="155">
        <v>52469</v>
      </c>
      <c r="K23" s="155">
        <v>54869</v>
      </c>
      <c r="L23" s="155">
        <v>58312</v>
      </c>
      <c r="M23" s="156">
        <v>60713</v>
      </c>
    </row>
    <row r="24" spans="1:13" ht="14.1" customHeight="1" x14ac:dyDescent="0.25">
      <c r="A24" s="152">
        <v>13</v>
      </c>
      <c r="B24" s="153">
        <v>1606</v>
      </c>
      <c r="C24" s="153">
        <v>42821</v>
      </c>
      <c r="D24" s="154">
        <v>44427</v>
      </c>
      <c r="E24" s="154">
        <v>46033</v>
      </c>
      <c r="F24" s="154">
        <v>47639</v>
      </c>
      <c r="G24" s="154">
        <v>49245</v>
      </c>
      <c r="H24" s="154">
        <v>50851</v>
      </c>
      <c r="I24" s="154">
        <v>52457</v>
      </c>
      <c r="J24" s="155">
        <v>55300</v>
      </c>
      <c r="K24" s="155">
        <v>57800</v>
      </c>
      <c r="L24" s="155">
        <v>61333</v>
      </c>
      <c r="M24" s="156">
        <v>63831</v>
      </c>
    </row>
    <row r="25" spans="1:13" ht="14.1" customHeight="1" x14ac:dyDescent="0.25">
      <c r="A25" s="157">
        <v>14</v>
      </c>
      <c r="B25" s="153">
        <v>1684</v>
      </c>
      <c r="C25" s="153">
        <v>45183</v>
      </c>
      <c r="D25" s="154">
        <v>46867</v>
      </c>
      <c r="E25" s="154">
        <v>48551</v>
      </c>
      <c r="F25" s="154">
        <v>50235</v>
      </c>
      <c r="G25" s="154">
        <v>51919</v>
      </c>
      <c r="H25" s="154">
        <v>53603</v>
      </c>
      <c r="I25" s="154">
        <v>55287</v>
      </c>
      <c r="J25" s="155">
        <v>58265</v>
      </c>
      <c r="K25" s="155">
        <v>60885</v>
      </c>
      <c r="L25" s="155">
        <v>64518</v>
      </c>
      <c r="M25" s="156">
        <v>67138</v>
      </c>
    </row>
    <row r="26" spans="1:13" ht="14.1" customHeight="1" x14ac:dyDescent="0.25">
      <c r="A26" s="152">
        <v>15</v>
      </c>
      <c r="B26" s="153">
        <v>1751</v>
      </c>
      <c r="C26" s="153">
        <v>47684</v>
      </c>
      <c r="D26" s="154">
        <v>49435</v>
      </c>
      <c r="E26" s="154">
        <v>51186</v>
      </c>
      <c r="F26" s="154">
        <v>52937</v>
      </c>
      <c r="G26" s="154">
        <v>54688</v>
      </c>
      <c r="H26" s="154">
        <v>56439</v>
      </c>
      <c r="I26" s="154">
        <v>58190</v>
      </c>
      <c r="J26" s="155">
        <v>61292</v>
      </c>
      <c r="K26" s="155">
        <v>64021</v>
      </c>
      <c r="L26" s="155">
        <v>67748</v>
      </c>
      <c r="M26" s="156">
        <v>70477</v>
      </c>
    </row>
    <row r="27" spans="1:13" ht="14.1" customHeight="1" x14ac:dyDescent="0.25">
      <c r="A27" s="152">
        <v>16</v>
      </c>
      <c r="B27" s="153">
        <v>1830</v>
      </c>
      <c r="C27" s="153">
        <v>50277</v>
      </c>
      <c r="D27" s="154">
        <v>52107</v>
      </c>
      <c r="E27" s="154">
        <v>53937</v>
      </c>
      <c r="F27" s="154">
        <v>55767</v>
      </c>
      <c r="G27" s="154">
        <v>57597</v>
      </c>
      <c r="H27" s="154">
        <v>59427</v>
      </c>
      <c r="I27" s="154">
        <v>61257</v>
      </c>
      <c r="J27" s="155">
        <v>64498</v>
      </c>
      <c r="K27" s="155">
        <v>67350</v>
      </c>
      <c r="L27" s="155">
        <v>71186</v>
      </c>
      <c r="M27" s="156">
        <v>74038</v>
      </c>
    </row>
    <row r="28" spans="1:13" ht="14.1" customHeight="1" x14ac:dyDescent="0.25">
      <c r="A28" s="157">
        <v>17</v>
      </c>
      <c r="B28" s="153">
        <v>1929</v>
      </c>
      <c r="C28" s="153">
        <v>53002</v>
      </c>
      <c r="D28" s="154">
        <v>54931</v>
      </c>
      <c r="E28" s="154">
        <v>56860</v>
      </c>
      <c r="F28" s="154">
        <v>58789</v>
      </c>
      <c r="G28" s="154">
        <v>60718</v>
      </c>
      <c r="H28" s="154">
        <v>62647</v>
      </c>
      <c r="I28" s="154">
        <v>64576</v>
      </c>
      <c r="J28" s="155">
        <v>67987</v>
      </c>
      <c r="K28" s="155">
        <v>70989</v>
      </c>
      <c r="L28" s="155">
        <v>74954</v>
      </c>
      <c r="M28" s="156">
        <v>77956</v>
      </c>
    </row>
    <row r="29" spans="1:13" ht="14.1" customHeight="1" x14ac:dyDescent="0.25">
      <c r="A29" s="152">
        <v>18</v>
      </c>
      <c r="B29" s="153">
        <v>2023</v>
      </c>
      <c r="C29" s="153">
        <v>55918</v>
      </c>
      <c r="D29" s="154">
        <v>57941</v>
      </c>
      <c r="E29" s="154">
        <v>59964</v>
      </c>
      <c r="F29" s="154">
        <v>61987</v>
      </c>
      <c r="G29" s="154">
        <v>64010</v>
      </c>
      <c r="H29" s="154">
        <v>66033</v>
      </c>
      <c r="I29" s="154">
        <v>68056</v>
      </c>
      <c r="J29" s="155">
        <v>71642</v>
      </c>
      <c r="K29" s="155">
        <v>74800</v>
      </c>
      <c r="L29" s="155">
        <v>78899</v>
      </c>
      <c r="M29" s="156">
        <v>82055</v>
      </c>
    </row>
    <row r="30" spans="1:13" ht="14.1" customHeight="1" x14ac:dyDescent="0.25">
      <c r="A30" s="152">
        <v>19</v>
      </c>
      <c r="B30" s="153">
        <v>2114</v>
      </c>
      <c r="C30" s="153">
        <v>58873</v>
      </c>
      <c r="D30" s="154">
        <v>60987</v>
      </c>
      <c r="E30" s="154">
        <v>63101</v>
      </c>
      <c r="F30" s="154">
        <v>65215</v>
      </c>
      <c r="G30" s="154">
        <v>67329</v>
      </c>
      <c r="H30" s="154">
        <v>69443</v>
      </c>
      <c r="I30" s="154">
        <v>71557</v>
      </c>
      <c r="J30" s="155">
        <v>75301</v>
      </c>
      <c r="K30" s="155">
        <v>78595</v>
      </c>
      <c r="L30" s="155">
        <v>82813</v>
      </c>
      <c r="M30" s="156">
        <v>86107</v>
      </c>
    </row>
    <row r="31" spans="1:13" ht="14.1" customHeight="1" x14ac:dyDescent="0.25">
      <c r="A31" s="152">
        <v>20</v>
      </c>
      <c r="B31" s="153">
        <v>2210</v>
      </c>
      <c r="C31" s="153">
        <v>61805</v>
      </c>
      <c r="D31" s="154">
        <v>64015</v>
      </c>
      <c r="E31" s="154">
        <v>66225</v>
      </c>
      <c r="F31" s="154">
        <v>68435</v>
      </c>
      <c r="G31" s="154">
        <v>70645</v>
      </c>
      <c r="H31" s="154">
        <v>72855</v>
      </c>
      <c r="I31" s="154">
        <v>75065</v>
      </c>
      <c r="J31" s="155">
        <v>78982</v>
      </c>
      <c r="K31" s="155">
        <v>82430</v>
      </c>
      <c r="L31" s="155">
        <v>86780</v>
      </c>
      <c r="M31" s="156">
        <v>90229</v>
      </c>
    </row>
    <row r="32" spans="1:13" ht="14.1" customHeight="1" x14ac:dyDescent="0.25">
      <c r="A32" s="152">
        <v>21</v>
      </c>
      <c r="B32" s="153">
        <v>2303</v>
      </c>
      <c r="C32" s="153">
        <v>65034</v>
      </c>
      <c r="D32" s="154">
        <v>67337</v>
      </c>
      <c r="E32" s="154">
        <v>69640</v>
      </c>
      <c r="F32" s="154">
        <v>71943</v>
      </c>
      <c r="G32" s="154">
        <v>74246</v>
      </c>
      <c r="H32" s="154">
        <v>76549</v>
      </c>
      <c r="I32" s="154">
        <v>78852</v>
      </c>
      <c r="J32" s="155">
        <v>82935</v>
      </c>
      <c r="K32" s="155">
        <v>86530</v>
      </c>
      <c r="L32" s="155">
        <v>91007</v>
      </c>
      <c r="M32" s="156">
        <v>94600</v>
      </c>
    </row>
    <row r="33" spans="1:13" ht="14.1" customHeight="1" x14ac:dyDescent="0.25">
      <c r="A33" s="152">
        <v>22</v>
      </c>
      <c r="B33" s="153">
        <v>2439</v>
      </c>
      <c r="C33" s="153">
        <v>68416</v>
      </c>
      <c r="D33" s="154">
        <v>70855</v>
      </c>
      <c r="E33" s="154">
        <v>73294</v>
      </c>
      <c r="F33" s="154">
        <v>75733</v>
      </c>
      <c r="G33" s="154">
        <v>78172</v>
      </c>
      <c r="H33" s="154">
        <v>80611</v>
      </c>
      <c r="I33" s="154">
        <v>83050</v>
      </c>
      <c r="J33" s="155">
        <v>87369</v>
      </c>
      <c r="K33" s="155">
        <v>91167</v>
      </c>
      <c r="L33" s="155">
        <v>95826</v>
      </c>
      <c r="M33" s="156">
        <v>99625</v>
      </c>
    </row>
    <row r="34" spans="1:13" ht="14.1" customHeight="1" x14ac:dyDescent="0.25">
      <c r="A34" s="152">
        <v>23</v>
      </c>
      <c r="B34" s="153">
        <v>2509</v>
      </c>
      <c r="C34" s="153">
        <v>72024</v>
      </c>
      <c r="D34" s="154">
        <v>74533</v>
      </c>
      <c r="E34" s="154">
        <v>77042</v>
      </c>
      <c r="F34" s="154">
        <v>79551</v>
      </c>
      <c r="G34" s="154">
        <v>82060</v>
      </c>
      <c r="H34" s="154">
        <v>84569</v>
      </c>
      <c r="I34" s="154">
        <v>87078</v>
      </c>
      <c r="J34" s="155">
        <v>91528</v>
      </c>
      <c r="K34" s="155">
        <v>95443</v>
      </c>
      <c r="L34" s="155">
        <v>100199</v>
      </c>
      <c r="M34" s="156">
        <v>104114</v>
      </c>
    </row>
    <row r="35" spans="1:13" ht="14.1" customHeight="1" x14ac:dyDescent="0.25">
      <c r="A35" s="152">
        <v>24</v>
      </c>
      <c r="B35" s="153">
        <v>2602</v>
      </c>
      <c r="C35" s="153">
        <v>75823</v>
      </c>
      <c r="D35" s="154">
        <v>78425</v>
      </c>
      <c r="E35" s="154">
        <v>81027</v>
      </c>
      <c r="F35" s="154">
        <v>83629</v>
      </c>
      <c r="G35" s="154">
        <v>86231</v>
      </c>
      <c r="H35" s="154">
        <v>88833</v>
      </c>
      <c r="I35" s="154">
        <v>91435</v>
      </c>
      <c r="J35" s="155">
        <v>96045</v>
      </c>
      <c r="K35" s="155">
        <v>100103</v>
      </c>
      <c r="L35" s="155">
        <v>104987</v>
      </c>
      <c r="M35" s="156">
        <v>109045</v>
      </c>
    </row>
    <row r="36" spans="1:13" ht="17.100000000000001" customHeight="1" x14ac:dyDescent="0.25">
      <c r="A36" s="152">
        <v>25</v>
      </c>
      <c r="B36" s="153">
        <v>2714</v>
      </c>
      <c r="C36" s="153">
        <v>79954</v>
      </c>
      <c r="D36" s="154">
        <v>82668</v>
      </c>
      <c r="E36" s="154">
        <v>85382</v>
      </c>
      <c r="F36" s="154">
        <v>88096</v>
      </c>
      <c r="G36" s="154">
        <v>90810</v>
      </c>
      <c r="H36" s="154">
        <v>93524</v>
      </c>
      <c r="I36" s="154">
        <v>96238</v>
      </c>
      <c r="J36" s="155">
        <v>101046</v>
      </c>
      <c r="K36" s="155">
        <v>105279</v>
      </c>
      <c r="L36" s="155">
        <v>110309</v>
      </c>
      <c r="M36" s="156">
        <v>114543</v>
      </c>
    </row>
    <row r="37" spans="1:13" ht="17.100000000000001" customHeight="1" x14ac:dyDescent="0.25">
      <c r="A37" s="158"/>
      <c r="B37" s="158"/>
      <c r="C37" s="153"/>
      <c r="D37" s="155"/>
      <c r="E37" s="155"/>
      <c r="F37" s="155"/>
      <c r="G37" s="155"/>
      <c r="H37" s="155"/>
      <c r="I37" s="155"/>
      <c r="J37" s="155"/>
      <c r="K37" s="155"/>
      <c r="L37" s="155"/>
      <c r="M37" s="155"/>
    </row>
    <row r="38" spans="1:13" ht="17.100000000000001" customHeight="1" x14ac:dyDescent="0.25">
      <c r="A38" s="200" t="s">
        <v>100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</row>
    <row r="39" spans="1:13" ht="14.1" customHeight="1" x14ac:dyDescent="0.25">
      <c r="A39" s="200" t="s">
        <v>107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</row>
    <row r="40" spans="1:13" ht="14.1" customHeight="1" x14ac:dyDescent="0.25">
      <c r="A40" s="200" t="s">
        <v>108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</row>
    <row r="41" spans="1:13" ht="14.1" customHeight="1" x14ac:dyDescent="0.25">
      <c r="A41" s="137">
        <v>0.04</v>
      </c>
    </row>
    <row r="42" spans="1:13" ht="14.1" customHeight="1" x14ac:dyDescent="0.25">
      <c r="A42" s="138"/>
      <c r="B42" s="139"/>
      <c r="C42" s="140"/>
      <c r="D42" s="141"/>
      <c r="E42" s="141"/>
      <c r="F42" s="141"/>
      <c r="G42" s="141"/>
      <c r="H42" s="141"/>
      <c r="I42" s="141"/>
      <c r="J42" s="142"/>
      <c r="K42" s="142"/>
      <c r="L42" s="142"/>
      <c r="M42" s="143" t="s">
        <v>96</v>
      </c>
    </row>
    <row r="43" spans="1:13" ht="14.1" customHeight="1" x14ac:dyDescent="0.25">
      <c r="A43" s="138">
        <v>2010</v>
      </c>
      <c r="B43" s="139"/>
      <c r="C43" s="140"/>
      <c r="D43" s="141"/>
      <c r="E43" s="141"/>
      <c r="F43" s="141"/>
      <c r="G43" s="141"/>
      <c r="H43" s="141"/>
      <c r="I43" s="141"/>
      <c r="J43" s="142"/>
      <c r="K43" s="142"/>
      <c r="L43" s="142"/>
      <c r="M43" s="143" t="s">
        <v>103</v>
      </c>
    </row>
    <row r="44" spans="1:13" ht="14.1" customHeight="1" x14ac:dyDescent="0.25">
      <c r="A44" s="138"/>
      <c r="B44" s="139" t="s">
        <v>104</v>
      </c>
      <c r="C44" s="140"/>
      <c r="D44" s="141" t="s">
        <v>42</v>
      </c>
      <c r="E44" s="141" t="s">
        <v>42</v>
      </c>
      <c r="F44" s="141" t="s">
        <v>42</v>
      </c>
      <c r="G44" s="141" t="s">
        <v>42</v>
      </c>
      <c r="H44" s="141" t="s">
        <v>42</v>
      </c>
      <c r="I44" s="141" t="s">
        <v>104</v>
      </c>
      <c r="J44" s="142" t="s">
        <v>43</v>
      </c>
      <c r="K44" s="142" t="s">
        <v>44</v>
      </c>
      <c r="L44" s="142" t="s">
        <v>45</v>
      </c>
      <c r="M44" s="143" t="s">
        <v>46</v>
      </c>
    </row>
    <row r="45" spans="1:13" ht="14.1" customHeight="1" x14ac:dyDescent="0.25">
      <c r="A45" s="138" t="s">
        <v>104</v>
      </c>
      <c r="B45" s="144" t="s">
        <v>105</v>
      </c>
      <c r="C45" s="140" t="s">
        <v>47</v>
      </c>
      <c r="D45" s="141" t="s">
        <v>51</v>
      </c>
      <c r="E45" s="141" t="s">
        <v>51</v>
      </c>
      <c r="F45" s="141" t="s">
        <v>51</v>
      </c>
      <c r="G45" s="141" t="s">
        <v>51</v>
      </c>
      <c r="H45" s="141" t="s">
        <v>51</v>
      </c>
      <c r="I45" s="141" t="s">
        <v>106</v>
      </c>
      <c r="J45" s="142" t="s">
        <v>40</v>
      </c>
      <c r="K45" s="142" t="s">
        <v>40</v>
      </c>
      <c r="L45" s="142" t="s">
        <v>40</v>
      </c>
      <c r="M45" s="143" t="s">
        <v>96</v>
      </c>
    </row>
    <row r="46" spans="1:13" ht="14.1" customHeight="1" x14ac:dyDescent="0.25">
      <c r="A46" s="138" t="s">
        <v>50</v>
      </c>
      <c r="B46" s="144" t="s">
        <v>51</v>
      </c>
      <c r="C46" s="140" t="s">
        <v>52</v>
      </c>
      <c r="D46" s="141" t="s">
        <v>53</v>
      </c>
      <c r="E46" s="141" t="s">
        <v>54</v>
      </c>
      <c r="F46" s="141" t="s">
        <v>55</v>
      </c>
      <c r="G46" s="141" t="s">
        <v>56</v>
      </c>
      <c r="H46" s="141" t="s">
        <v>57</v>
      </c>
      <c r="I46" s="141" t="s">
        <v>52</v>
      </c>
      <c r="J46" s="142" t="s">
        <v>58</v>
      </c>
      <c r="K46" s="142" t="s">
        <v>58</v>
      </c>
      <c r="L46" s="142" t="s">
        <v>58</v>
      </c>
      <c r="M46" s="143" t="s">
        <v>58</v>
      </c>
    </row>
    <row r="47" spans="1:13" x14ac:dyDescent="0.25">
      <c r="A47" s="147"/>
      <c r="B47" s="147"/>
      <c r="C47" s="148"/>
      <c r="D47" s="149"/>
      <c r="E47" s="149"/>
      <c r="F47" s="149"/>
      <c r="G47" s="149"/>
      <c r="H47" s="149"/>
      <c r="I47" s="150"/>
      <c r="J47" s="149"/>
      <c r="K47" s="149"/>
      <c r="L47" s="149"/>
      <c r="M47" s="151"/>
    </row>
    <row r="48" spans="1:13" ht="14.4" x14ac:dyDescent="0.25">
      <c r="A48" s="152">
        <v>1</v>
      </c>
      <c r="B48" s="152">
        <v>969</v>
      </c>
      <c r="C48" s="153">
        <v>24923</v>
      </c>
      <c r="D48" s="154">
        <v>25892</v>
      </c>
      <c r="E48" s="154">
        <v>26861</v>
      </c>
      <c r="F48" s="154">
        <v>27830</v>
      </c>
      <c r="G48" s="154">
        <v>28799</v>
      </c>
      <c r="H48" s="154">
        <v>29768</v>
      </c>
      <c r="I48" s="154">
        <v>30737</v>
      </c>
      <c r="J48" s="155">
        <v>32450</v>
      </c>
      <c r="K48" s="155">
        <v>33957</v>
      </c>
      <c r="L48" s="155">
        <v>36677</v>
      </c>
      <c r="M48" s="156">
        <v>38185</v>
      </c>
    </row>
    <row r="49" spans="1:13" ht="14.4" x14ac:dyDescent="0.25">
      <c r="A49" s="152">
        <v>2</v>
      </c>
      <c r="B49" s="153">
        <v>1021</v>
      </c>
      <c r="C49" s="153">
        <v>25766</v>
      </c>
      <c r="D49" s="154">
        <v>26787</v>
      </c>
      <c r="E49" s="154">
        <v>27808</v>
      </c>
      <c r="F49" s="154">
        <v>28829</v>
      </c>
      <c r="G49" s="154">
        <v>29850</v>
      </c>
      <c r="H49" s="154">
        <v>30871</v>
      </c>
      <c r="I49" s="154">
        <v>31892</v>
      </c>
      <c r="J49" s="155">
        <v>33703</v>
      </c>
      <c r="K49" s="155">
        <v>35298</v>
      </c>
      <c r="L49" s="155">
        <v>38095</v>
      </c>
      <c r="M49" s="156">
        <v>39689</v>
      </c>
    </row>
    <row r="50" spans="1:13" ht="14.4" x14ac:dyDescent="0.25">
      <c r="A50" s="152">
        <v>3</v>
      </c>
      <c r="B50" s="153">
        <v>1066</v>
      </c>
      <c r="C50" s="153">
        <v>26944</v>
      </c>
      <c r="D50" s="154">
        <v>28010</v>
      </c>
      <c r="E50" s="154">
        <v>29076</v>
      </c>
      <c r="F50" s="154">
        <v>30142</v>
      </c>
      <c r="G50" s="154">
        <v>31208</v>
      </c>
      <c r="H50" s="154">
        <v>32274</v>
      </c>
      <c r="I50" s="154">
        <v>33340</v>
      </c>
      <c r="J50" s="155">
        <v>35229</v>
      </c>
      <c r="K50" s="155">
        <v>36892</v>
      </c>
      <c r="L50" s="155">
        <v>39745</v>
      </c>
      <c r="M50" s="156">
        <v>41408</v>
      </c>
    </row>
    <row r="51" spans="1:13" ht="14.1" customHeight="1" x14ac:dyDescent="0.25">
      <c r="A51" s="152">
        <v>4</v>
      </c>
      <c r="B51" s="153">
        <v>1124</v>
      </c>
      <c r="C51" s="153">
        <v>28074</v>
      </c>
      <c r="D51" s="154">
        <v>29198</v>
      </c>
      <c r="E51" s="154">
        <v>30322</v>
      </c>
      <c r="F51" s="154">
        <v>31446</v>
      </c>
      <c r="G51" s="154">
        <v>32570</v>
      </c>
      <c r="H51" s="154">
        <v>33694</v>
      </c>
      <c r="I51" s="154">
        <v>34818</v>
      </c>
      <c r="J51" s="155">
        <v>36939</v>
      </c>
      <c r="K51" s="155">
        <v>38554</v>
      </c>
      <c r="L51" s="155">
        <v>41483</v>
      </c>
      <c r="M51" s="156">
        <v>43097</v>
      </c>
    </row>
    <row r="52" spans="1:13" ht="14.1" customHeight="1" x14ac:dyDescent="0.25">
      <c r="A52" s="152">
        <v>5</v>
      </c>
      <c r="B52" s="153">
        <v>1179</v>
      </c>
      <c r="C52" s="153">
        <v>29319</v>
      </c>
      <c r="D52" s="154">
        <v>30498</v>
      </c>
      <c r="E52" s="154">
        <v>31677</v>
      </c>
      <c r="F52" s="154">
        <v>32856</v>
      </c>
      <c r="G52" s="154">
        <v>34035</v>
      </c>
      <c r="H52" s="154">
        <v>35214</v>
      </c>
      <c r="I52" s="154">
        <v>36393</v>
      </c>
      <c r="J52" s="155">
        <v>38483</v>
      </c>
      <c r="K52" s="155">
        <v>40322</v>
      </c>
      <c r="L52" s="155">
        <v>43331</v>
      </c>
      <c r="M52" s="156">
        <v>45171</v>
      </c>
    </row>
    <row r="53" spans="1:13" ht="14.1" customHeight="1" x14ac:dyDescent="0.25">
      <c r="A53" s="152">
        <v>6</v>
      </c>
      <c r="B53" s="153">
        <v>1243</v>
      </c>
      <c r="C53" s="153">
        <v>30759</v>
      </c>
      <c r="D53" s="154">
        <v>32002</v>
      </c>
      <c r="E53" s="154">
        <v>33245</v>
      </c>
      <c r="F53" s="154">
        <v>34488</v>
      </c>
      <c r="G53" s="154">
        <v>35731</v>
      </c>
      <c r="H53" s="154">
        <v>36974</v>
      </c>
      <c r="I53" s="154">
        <v>38217</v>
      </c>
      <c r="J53" s="155">
        <v>40419</v>
      </c>
      <c r="K53" s="155">
        <v>42357</v>
      </c>
      <c r="L53" s="155">
        <v>45452</v>
      </c>
      <c r="M53" s="156">
        <v>47390</v>
      </c>
    </row>
    <row r="54" spans="1:13" ht="14.1" customHeight="1" x14ac:dyDescent="0.25">
      <c r="A54" s="152">
        <v>7</v>
      </c>
      <c r="B54" s="153">
        <v>1292</v>
      </c>
      <c r="C54" s="153">
        <v>32399</v>
      </c>
      <c r="D54" s="154">
        <v>33691</v>
      </c>
      <c r="E54" s="154">
        <v>34983</v>
      </c>
      <c r="F54" s="154">
        <v>36275</v>
      </c>
      <c r="G54" s="154">
        <v>37567</v>
      </c>
      <c r="H54" s="154">
        <v>38859</v>
      </c>
      <c r="I54" s="154">
        <v>40151</v>
      </c>
      <c r="J54" s="155">
        <v>42440</v>
      </c>
      <c r="K54" s="155">
        <v>44455</v>
      </c>
      <c r="L54" s="155">
        <v>47615</v>
      </c>
      <c r="M54" s="156">
        <v>49627</v>
      </c>
    </row>
    <row r="55" spans="1:13" ht="14.1" customHeight="1" x14ac:dyDescent="0.25">
      <c r="A55" s="152">
        <v>8</v>
      </c>
      <c r="B55" s="153">
        <v>1342</v>
      </c>
      <c r="C55" s="153">
        <v>34124</v>
      </c>
      <c r="D55" s="154">
        <v>35466</v>
      </c>
      <c r="E55" s="154">
        <v>36808</v>
      </c>
      <c r="F55" s="154">
        <v>38150</v>
      </c>
      <c r="G55" s="154">
        <v>39492</v>
      </c>
      <c r="H55" s="154">
        <v>40834</v>
      </c>
      <c r="I55" s="154">
        <v>42176</v>
      </c>
      <c r="J55" s="155">
        <v>44556</v>
      </c>
      <c r="K55" s="155">
        <v>46648</v>
      </c>
      <c r="L55" s="155">
        <v>49877</v>
      </c>
      <c r="M55" s="156">
        <v>51971</v>
      </c>
    </row>
    <row r="56" spans="1:13" ht="14.1" customHeight="1" x14ac:dyDescent="0.25">
      <c r="A56" s="152">
        <v>9</v>
      </c>
      <c r="B56" s="153">
        <v>1401</v>
      </c>
      <c r="C56" s="153">
        <v>35929</v>
      </c>
      <c r="D56" s="154">
        <v>37330</v>
      </c>
      <c r="E56" s="154">
        <v>38731</v>
      </c>
      <c r="F56" s="154">
        <v>40132</v>
      </c>
      <c r="G56" s="154">
        <v>41533</v>
      </c>
      <c r="H56" s="154">
        <v>42934</v>
      </c>
      <c r="I56" s="154">
        <v>44335</v>
      </c>
      <c r="J56" s="155">
        <v>46823</v>
      </c>
      <c r="K56" s="155">
        <v>49009</v>
      </c>
      <c r="L56" s="155">
        <v>52322</v>
      </c>
      <c r="M56" s="156">
        <v>54510</v>
      </c>
    </row>
    <row r="57" spans="1:13" ht="14.1" customHeight="1" x14ac:dyDescent="0.25">
      <c r="A57" s="152">
        <v>10</v>
      </c>
      <c r="B57" s="153">
        <v>1473</v>
      </c>
      <c r="C57" s="153">
        <v>37870</v>
      </c>
      <c r="D57" s="154">
        <v>39343</v>
      </c>
      <c r="E57" s="154">
        <v>40816</v>
      </c>
      <c r="F57" s="154">
        <v>42289</v>
      </c>
      <c r="G57" s="154">
        <v>43762</v>
      </c>
      <c r="H57" s="154">
        <v>45235</v>
      </c>
      <c r="I57" s="154">
        <v>46708</v>
      </c>
      <c r="J57" s="155">
        <v>49313</v>
      </c>
      <c r="K57" s="155">
        <v>51605</v>
      </c>
      <c r="L57" s="155">
        <v>55006</v>
      </c>
      <c r="M57" s="156">
        <v>57300</v>
      </c>
    </row>
    <row r="58" spans="1:13" ht="14.1" customHeight="1" x14ac:dyDescent="0.25">
      <c r="A58" s="152">
        <v>11</v>
      </c>
      <c r="B58" s="153">
        <v>1533</v>
      </c>
      <c r="C58" s="153">
        <v>40002</v>
      </c>
      <c r="D58" s="154">
        <v>41535</v>
      </c>
      <c r="E58" s="154">
        <v>43068</v>
      </c>
      <c r="F58" s="154">
        <v>44601</v>
      </c>
      <c r="G58" s="154">
        <v>46134</v>
      </c>
      <c r="H58" s="154">
        <v>47667</v>
      </c>
      <c r="I58" s="154">
        <v>49200</v>
      </c>
      <c r="J58" s="155">
        <v>51911</v>
      </c>
      <c r="K58" s="155">
        <v>54300</v>
      </c>
      <c r="L58" s="155">
        <v>57785</v>
      </c>
      <c r="M58" s="156">
        <v>60174</v>
      </c>
    </row>
    <row r="59" spans="1:13" ht="14.1" customHeight="1" x14ac:dyDescent="0.25">
      <c r="A59" s="152">
        <v>12</v>
      </c>
      <c r="B59" s="153">
        <v>1601</v>
      </c>
      <c r="C59" s="153">
        <v>42125</v>
      </c>
      <c r="D59" s="154">
        <v>43726</v>
      </c>
      <c r="E59" s="154">
        <v>45327</v>
      </c>
      <c r="F59" s="154">
        <v>46928</v>
      </c>
      <c r="G59" s="154">
        <v>48529</v>
      </c>
      <c r="H59" s="154">
        <v>50130</v>
      </c>
      <c r="I59" s="154">
        <v>51731</v>
      </c>
      <c r="J59" s="155">
        <v>54570</v>
      </c>
      <c r="K59" s="155">
        <v>57066</v>
      </c>
      <c r="L59" s="155">
        <v>60647</v>
      </c>
      <c r="M59" s="156">
        <v>63144</v>
      </c>
    </row>
    <row r="60" spans="1:13" ht="14.1" customHeight="1" x14ac:dyDescent="0.25">
      <c r="A60" s="152">
        <v>13</v>
      </c>
      <c r="B60" s="153">
        <v>1670</v>
      </c>
      <c r="C60" s="153">
        <v>44534</v>
      </c>
      <c r="D60" s="154">
        <v>46204</v>
      </c>
      <c r="E60" s="154">
        <v>47874</v>
      </c>
      <c r="F60" s="154">
        <v>49544</v>
      </c>
      <c r="G60" s="154">
        <v>51214</v>
      </c>
      <c r="H60" s="154">
        <v>52884</v>
      </c>
      <c r="I60" s="154">
        <v>54554</v>
      </c>
      <c r="J60" s="155">
        <v>57511</v>
      </c>
      <c r="K60" s="155">
        <v>60111</v>
      </c>
      <c r="L60" s="155">
        <v>63785</v>
      </c>
      <c r="M60" s="156">
        <v>66383</v>
      </c>
    </row>
    <row r="61" spans="1:13" ht="14.1" customHeight="1" x14ac:dyDescent="0.25">
      <c r="A61" s="157">
        <v>14</v>
      </c>
      <c r="B61" s="153">
        <v>1751</v>
      </c>
      <c r="C61" s="153">
        <v>46990</v>
      </c>
      <c r="D61" s="154">
        <v>48741</v>
      </c>
      <c r="E61" s="154">
        <v>50492</v>
      </c>
      <c r="F61" s="154">
        <v>52243</v>
      </c>
      <c r="G61" s="154">
        <v>53994</v>
      </c>
      <c r="H61" s="154">
        <v>55745</v>
      </c>
      <c r="I61" s="154">
        <v>57496</v>
      </c>
      <c r="J61" s="155">
        <v>60593</v>
      </c>
      <c r="K61" s="155">
        <v>63318</v>
      </c>
      <c r="L61" s="155">
        <v>67096</v>
      </c>
      <c r="M61" s="156">
        <v>69821</v>
      </c>
    </row>
    <row r="62" spans="1:13" ht="14.1" customHeight="1" x14ac:dyDescent="0.25">
      <c r="A62" s="152">
        <v>15</v>
      </c>
      <c r="B62" s="153">
        <v>1821</v>
      </c>
      <c r="C62" s="153">
        <v>49591</v>
      </c>
      <c r="D62" s="154">
        <v>51412</v>
      </c>
      <c r="E62" s="154">
        <v>53233</v>
      </c>
      <c r="F62" s="154">
        <v>55054</v>
      </c>
      <c r="G62" s="154">
        <v>56875</v>
      </c>
      <c r="H62" s="154">
        <v>58696</v>
      </c>
      <c r="I62" s="154">
        <v>60517</v>
      </c>
      <c r="J62" s="155">
        <v>63743</v>
      </c>
      <c r="K62" s="155">
        <v>66581</v>
      </c>
      <c r="L62" s="155">
        <v>70457</v>
      </c>
      <c r="M62" s="156">
        <v>73295</v>
      </c>
    </row>
    <row r="63" spans="1:13" ht="14.1" customHeight="1" x14ac:dyDescent="0.25">
      <c r="A63" s="152">
        <v>16</v>
      </c>
      <c r="B63" s="153">
        <v>1903</v>
      </c>
      <c r="C63" s="153">
        <v>52288</v>
      </c>
      <c r="D63" s="154">
        <v>54191</v>
      </c>
      <c r="E63" s="154">
        <v>56094</v>
      </c>
      <c r="F63" s="154">
        <v>57997</v>
      </c>
      <c r="G63" s="154">
        <v>59900</v>
      </c>
      <c r="H63" s="154">
        <v>61803</v>
      </c>
      <c r="I63" s="154">
        <v>63706</v>
      </c>
      <c r="J63" s="155">
        <v>67077</v>
      </c>
      <c r="K63" s="155">
        <v>70043</v>
      </c>
      <c r="L63" s="155">
        <v>74032</v>
      </c>
      <c r="M63" s="156">
        <v>76998</v>
      </c>
    </row>
    <row r="64" spans="1:13" ht="14.1" customHeight="1" x14ac:dyDescent="0.25">
      <c r="A64" s="157">
        <v>17</v>
      </c>
      <c r="B64" s="153">
        <v>2006</v>
      </c>
      <c r="C64" s="153">
        <v>55122</v>
      </c>
      <c r="D64" s="154">
        <v>57128</v>
      </c>
      <c r="E64" s="154">
        <v>59134</v>
      </c>
      <c r="F64" s="154">
        <v>61140</v>
      </c>
      <c r="G64" s="154">
        <v>63146</v>
      </c>
      <c r="H64" s="154">
        <v>65152</v>
      </c>
      <c r="I64" s="154">
        <v>67158</v>
      </c>
      <c r="J64" s="155">
        <v>70705</v>
      </c>
      <c r="K64" s="155">
        <v>73828</v>
      </c>
      <c r="L64" s="155">
        <v>77951</v>
      </c>
      <c r="M64" s="156">
        <v>81073</v>
      </c>
    </row>
    <row r="65" spans="1:13" ht="14.1" customHeight="1" x14ac:dyDescent="0.25">
      <c r="A65" s="152">
        <v>18</v>
      </c>
      <c r="B65" s="153">
        <v>2104</v>
      </c>
      <c r="C65" s="153">
        <v>58155</v>
      </c>
      <c r="D65" s="154">
        <v>60259</v>
      </c>
      <c r="E65" s="154">
        <v>62363</v>
      </c>
      <c r="F65" s="154">
        <v>64467</v>
      </c>
      <c r="G65" s="154">
        <v>66571</v>
      </c>
      <c r="H65" s="154">
        <v>68675</v>
      </c>
      <c r="I65" s="154">
        <v>70779</v>
      </c>
      <c r="J65" s="155">
        <v>74508</v>
      </c>
      <c r="K65" s="155">
        <v>77793</v>
      </c>
      <c r="L65" s="155">
        <v>82056</v>
      </c>
      <c r="M65" s="156">
        <v>85338</v>
      </c>
    </row>
    <row r="66" spans="1:13" ht="14.1" customHeight="1" x14ac:dyDescent="0.25">
      <c r="A66" s="152">
        <v>19</v>
      </c>
      <c r="B66" s="153">
        <v>2199</v>
      </c>
      <c r="C66" s="153">
        <v>61228</v>
      </c>
      <c r="D66" s="154">
        <v>63427</v>
      </c>
      <c r="E66" s="154">
        <v>65626</v>
      </c>
      <c r="F66" s="154">
        <v>67825</v>
      </c>
      <c r="G66" s="154">
        <v>70024</v>
      </c>
      <c r="H66" s="154">
        <v>72223</v>
      </c>
      <c r="I66" s="154">
        <v>74422</v>
      </c>
      <c r="J66" s="155">
        <v>78316</v>
      </c>
      <c r="K66" s="155">
        <v>81742</v>
      </c>
      <c r="L66" s="155">
        <v>86128</v>
      </c>
      <c r="M66" s="156">
        <v>89554</v>
      </c>
    </row>
    <row r="67" spans="1:13" ht="14.1" customHeight="1" x14ac:dyDescent="0.25">
      <c r="A67" s="152">
        <v>20</v>
      </c>
      <c r="B67" s="153">
        <v>2299</v>
      </c>
      <c r="C67" s="153">
        <v>64277</v>
      </c>
      <c r="D67" s="154">
        <v>66576</v>
      </c>
      <c r="E67" s="154">
        <v>68875</v>
      </c>
      <c r="F67" s="154">
        <v>71174</v>
      </c>
      <c r="G67" s="154">
        <v>73473</v>
      </c>
      <c r="H67" s="154">
        <v>75772</v>
      </c>
      <c r="I67" s="154">
        <v>78071</v>
      </c>
      <c r="J67" s="155">
        <v>82145</v>
      </c>
      <c r="K67" s="155">
        <v>85731</v>
      </c>
      <c r="L67" s="155">
        <v>90255</v>
      </c>
      <c r="M67" s="156">
        <v>93842</v>
      </c>
    </row>
    <row r="68" spans="1:13" ht="14.1" customHeight="1" x14ac:dyDescent="0.25">
      <c r="A68" s="152">
        <v>21</v>
      </c>
      <c r="B68" s="153">
        <v>2395</v>
      </c>
      <c r="C68" s="153">
        <v>67635</v>
      </c>
      <c r="D68" s="154">
        <v>70030</v>
      </c>
      <c r="E68" s="154">
        <v>72425</v>
      </c>
      <c r="F68" s="154">
        <v>74820</v>
      </c>
      <c r="G68" s="154">
        <v>77215</v>
      </c>
      <c r="H68" s="154">
        <v>79610</v>
      </c>
      <c r="I68" s="154">
        <v>82005</v>
      </c>
      <c r="J68" s="155">
        <v>86251</v>
      </c>
      <c r="K68" s="155">
        <v>89990</v>
      </c>
      <c r="L68" s="155">
        <v>94646</v>
      </c>
      <c r="M68" s="156">
        <v>98383</v>
      </c>
    </row>
    <row r="69" spans="1:13" ht="14.1" customHeight="1" x14ac:dyDescent="0.25">
      <c r="A69" s="152">
        <v>22</v>
      </c>
      <c r="B69" s="153">
        <v>2537</v>
      </c>
      <c r="C69" s="153">
        <v>71153</v>
      </c>
      <c r="D69" s="154">
        <v>73690</v>
      </c>
      <c r="E69" s="154">
        <v>76227</v>
      </c>
      <c r="F69" s="154">
        <v>78764</v>
      </c>
      <c r="G69" s="154">
        <v>81301</v>
      </c>
      <c r="H69" s="154">
        <v>83838</v>
      </c>
      <c r="I69" s="154">
        <v>86375</v>
      </c>
      <c r="J69" s="155">
        <v>90867</v>
      </c>
      <c r="K69" s="155">
        <v>94817</v>
      </c>
      <c r="L69" s="155">
        <v>99662</v>
      </c>
      <c r="M69" s="156">
        <v>103613</v>
      </c>
    </row>
    <row r="70" spans="1:13" ht="14.1" customHeight="1" x14ac:dyDescent="0.25">
      <c r="A70" s="152">
        <v>23</v>
      </c>
      <c r="B70" s="153">
        <v>2609</v>
      </c>
      <c r="C70" s="153">
        <v>74905</v>
      </c>
      <c r="D70" s="154">
        <v>77514</v>
      </c>
      <c r="E70" s="154">
        <v>80123</v>
      </c>
      <c r="F70" s="154">
        <v>82732</v>
      </c>
      <c r="G70" s="154">
        <v>85341</v>
      </c>
      <c r="H70" s="154">
        <v>87950</v>
      </c>
      <c r="I70" s="154">
        <v>90559</v>
      </c>
      <c r="J70" s="155">
        <v>95187</v>
      </c>
      <c r="K70" s="155">
        <v>99259</v>
      </c>
      <c r="L70" s="155">
        <v>104205</v>
      </c>
      <c r="M70" s="156">
        <v>108276</v>
      </c>
    </row>
    <row r="71" spans="1:13" ht="14.1" customHeight="1" x14ac:dyDescent="0.25">
      <c r="A71" s="152">
        <v>24</v>
      </c>
      <c r="B71" s="153">
        <v>2706</v>
      </c>
      <c r="C71" s="153">
        <v>78856</v>
      </c>
      <c r="D71" s="154">
        <v>81562</v>
      </c>
      <c r="E71" s="154">
        <v>84268</v>
      </c>
      <c r="F71" s="154">
        <v>86974</v>
      </c>
      <c r="G71" s="154">
        <v>89680</v>
      </c>
      <c r="H71" s="154">
        <v>92386</v>
      </c>
      <c r="I71" s="154">
        <v>95092</v>
      </c>
      <c r="J71" s="155">
        <v>99886</v>
      </c>
      <c r="K71" s="155">
        <v>104107</v>
      </c>
      <c r="L71" s="155">
        <v>109186</v>
      </c>
      <c r="M71" s="156">
        <v>113406</v>
      </c>
    </row>
    <row r="72" spans="1:13" ht="17.100000000000001" customHeight="1" x14ac:dyDescent="0.25">
      <c r="A72" s="152">
        <v>25</v>
      </c>
      <c r="B72" s="153">
        <v>2823</v>
      </c>
      <c r="C72" s="153">
        <v>83152</v>
      </c>
      <c r="D72" s="154">
        <v>85975</v>
      </c>
      <c r="E72" s="154">
        <v>88798</v>
      </c>
      <c r="F72" s="154">
        <v>91621</v>
      </c>
      <c r="G72" s="154">
        <v>94444</v>
      </c>
      <c r="H72" s="154">
        <v>97267</v>
      </c>
      <c r="I72" s="154">
        <v>100090</v>
      </c>
      <c r="J72" s="155">
        <v>105090</v>
      </c>
      <c r="K72" s="155">
        <v>109493</v>
      </c>
      <c r="L72" s="155">
        <v>114724</v>
      </c>
      <c r="M72" s="156">
        <v>119127</v>
      </c>
    </row>
    <row r="73" spans="1:13" ht="17.100000000000001" customHeight="1" x14ac:dyDescent="0.25">
      <c r="A73" s="158"/>
      <c r="B73" s="158"/>
      <c r="C73" s="153"/>
      <c r="D73" s="155"/>
      <c r="E73" s="155"/>
      <c r="F73" s="155"/>
      <c r="G73" s="155"/>
      <c r="H73" s="155"/>
      <c r="I73" s="155"/>
      <c r="J73" s="155"/>
      <c r="K73" s="155"/>
      <c r="L73" s="155"/>
      <c r="M73" s="155"/>
    </row>
    <row r="74" spans="1:13" ht="17.100000000000001" customHeight="1" x14ac:dyDescent="0.25">
      <c r="A74" s="200" t="s">
        <v>100</v>
      </c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</row>
    <row r="75" spans="1:13" ht="17.100000000000001" customHeight="1" x14ac:dyDescent="0.25">
      <c r="A75" s="198" t="s">
        <v>109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</row>
    <row r="76" spans="1:13" ht="17.100000000000001" customHeight="1" x14ac:dyDescent="0.25">
      <c r="A76" s="198" t="s">
        <v>110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</row>
    <row r="77" spans="1:13" ht="17.100000000000001" customHeight="1" x14ac:dyDescent="0.25">
      <c r="A77" s="176" t="s">
        <v>114</v>
      </c>
      <c r="B77" s="139"/>
      <c r="C77" s="140"/>
      <c r="D77" s="141"/>
      <c r="E77" s="141"/>
      <c r="F77" s="141"/>
      <c r="G77" s="141"/>
      <c r="H77" s="141"/>
      <c r="I77" s="141"/>
      <c r="J77" s="142"/>
      <c r="K77" s="142"/>
      <c r="L77" s="142"/>
      <c r="M77" s="143" t="s">
        <v>96</v>
      </c>
    </row>
    <row r="78" spans="1:13" ht="17.100000000000001" customHeight="1" x14ac:dyDescent="0.25">
      <c r="A78" s="138">
        <v>2014</v>
      </c>
      <c r="B78" s="139"/>
      <c r="C78" s="140"/>
      <c r="D78" s="141"/>
      <c r="E78" s="141"/>
      <c r="F78" s="141"/>
      <c r="G78" s="141"/>
      <c r="H78" s="141"/>
      <c r="I78" s="141"/>
      <c r="J78" s="142"/>
      <c r="K78" s="142"/>
      <c r="L78" s="142"/>
      <c r="M78" s="143" t="s">
        <v>103</v>
      </c>
    </row>
    <row r="79" spans="1:13" ht="17.100000000000001" customHeight="1" x14ac:dyDescent="0.25">
      <c r="A79" s="138"/>
      <c r="B79" s="159"/>
      <c r="C79" s="139" t="s">
        <v>104</v>
      </c>
      <c r="D79" s="141" t="s">
        <v>42</v>
      </c>
      <c r="E79" s="141" t="s">
        <v>42</v>
      </c>
      <c r="F79" s="141" t="s">
        <v>42</v>
      </c>
      <c r="G79" s="141" t="s">
        <v>42</v>
      </c>
      <c r="H79" s="141" t="s">
        <v>42</v>
      </c>
      <c r="I79" s="141" t="s">
        <v>104</v>
      </c>
      <c r="J79" s="142" t="s">
        <v>43</v>
      </c>
      <c r="K79" s="142" t="s">
        <v>44</v>
      </c>
      <c r="L79" s="142" t="s">
        <v>45</v>
      </c>
      <c r="M79" s="143" t="s">
        <v>46</v>
      </c>
    </row>
    <row r="80" spans="1:13" ht="17.100000000000001" customHeight="1" x14ac:dyDescent="0.25">
      <c r="A80" s="138" t="s">
        <v>104</v>
      </c>
      <c r="B80" s="144" t="s">
        <v>105</v>
      </c>
      <c r="C80" s="140" t="s">
        <v>47</v>
      </c>
      <c r="D80" s="141" t="s">
        <v>51</v>
      </c>
      <c r="E80" s="141" t="s">
        <v>51</v>
      </c>
      <c r="F80" s="141" t="s">
        <v>51</v>
      </c>
      <c r="G80" s="141" t="s">
        <v>51</v>
      </c>
      <c r="H80" s="141" t="s">
        <v>51</v>
      </c>
      <c r="I80" s="141" t="s">
        <v>106</v>
      </c>
      <c r="J80" s="142" t="s">
        <v>40</v>
      </c>
      <c r="K80" s="142" t="s">
        <v>40</v>
      </c>
      <c r="L80" s="142" t="s">
        <v>40</v>
      </c>
      <c r="M80" s="143" t="s">
        <v>96</v>
      </c>
    </row>
    <row r="81" spans="1:13" ht="17.100000000000001" customHeight="1" x14ac:dyDescent="0.25">
      <c r="A81" s="138" t="s">
        <v>50</v>
      </c>
      <c r="B81" s="144" t="s">
        <v>51</v>
      </c>
      <c r="C81" s="140" t="s">
        <v>52</v>
      </c>
      <c r="D81" s="141" t="s">
        <v>53</v>
      </c>
      <c r="E81" s="141" t="s">
        <v>54</v>
      </c>
      <c r="F81" s="141" t="s">
        <v>55</v>
      </c>
      <c r="G81" s="141" t="s">
        <v>56</v>
      </c>
      <c r="H81" s="141" t="s">
        <v>57</v>
      </c>
      <c r="I81" s="141" t="s">
        <v>52</v>
      </c>
      <c r="J81" s="142" t="s">
        <v>58</v>
      </c>
      <c r="K81" s="142" t="s">
        <v>58</v>
      </c>
      <c r="L81" s="142" t="s">
        <v>58</v>
      </c>
      <c r="M81" s="143" t="s">
        <v>58</v>
      </c>
    </row>
    <row r="82" spans="1:13" ht="17.100000000000001" customHeight="1" x14ac:dyDescent="0.25">
      <c r="A82" s="158"/>
      <c r="B82" s="155"/>
      <c r="C82" s="158"/>
      <c r="D82" s="153"/>
      <c r="E82" s="155"/>
      <c r="F82" s="155"/>
      <c r="G82" s="155"/>
      <c r="H82" s="155"/>
      <c r="I82" s="155"/>
      <c r="J82" s="155"/>
      <c r="K82" s="155"/>
      <c r="L82" s="155"/>
      <c r="M82" s="156"/>
    </row>
    <row r="83" spans="1:13" ht="15.9" customHeight="1" x14ac:dyDescent="0.25">
      <c r="A83" s="158">
        <v>1</v>
      </c>
      <c r="B83" s="152">
        <v>989</v>
      </c>
      <c r="C83" s="155">
        <v>25421</v>
      </c>
      <c r="D83" s="160">
        <v>26410</v>
      </c>
      <c r="E83" s="154">
        <v>27399</v>
      </c>
      <c r="F83" s="154">
        <v>28388</v>
      </c>
      <c r="G83" s="154">
        <v>29377</v>
      </c>
      <c r="H83" s="154">
        <v>30366</v>
      </c>
      <c r="I83" s="154">
        <v>31355</v>
      </c>
      <c r="J83" s="153">
        <v>33102</v>
      </c>
      <c r="K83" s="153">
        <v>34639</v>
      </c>
      <c r="L83" s="153">
        <v>37414</v>
      </c>
      <c r="M83" s="161">
        <v>38952</v>
      </c>
    </row>
    <row r="84" spans="1:13" ht="14.1" customHeight="1" x14ac:dyDescent="0.25">
      <c r="A84" s="158">
        <v>2</v>
      </c>
      <c r="B84" s="153">
        <v>1042</v>
      </c>
      <c r="C84" s="155">
        <v>26281</v>
      </c>
      <c r="D84" s="160">
        <v>27323</v>
      </c>
      <c r="E84" s="154">
        <v>28365</v>
      </c>
      <c r="F84" s="154">
        <v>29407</v>
      </c>
      <c r="G84" s="154">
        <v>30449</v>
      </c>
      <c r="H84" s="154">
        <v>31491</v>
      </c>
      <c r="I84" s="154">
        <v>32533</v>
      </c>
      <c r="J84" s="153">
        <v>34380</v>
      </c>
      <c r="K84" s="153">
        <v>36007</v>
      </c>
      <c r="L84" s="153">
        <v>38860</v>
      </c>
      <c r="M84" s="161">
        <v>40486</v>
      </c>
    </row>
    <row r="85" spans="1:13" ht="14.1" customHeight="1" x14ac:dyDescent="0.25">
      <c r="A85" s="158">
        <v>3</v>
      </c>
      <c r="B85" s="153">
        <v>1087</v>
      </c>
      <c r="C85" s="155">
        <v>27483</v>
      </c>
      <c r="D85" s="160">
        <v>28570</v>
      </c>
      <c r="E85" s="154">
        <v>29657</v>
      </c>
      <c r="F85" s="154">
        <v>30744</v>
      </c>
      <c r="G85" s="154">
        <v>31831</v>
      </c>
      <c r="H85" s="154">
        <v>32918</v>
      </c>
      <c r="I85" s="154">
        <v>34005</v>
      </c>
      <c r="J85" s="153">
        <v>35932</v>
      </c>
      <c r="K85" s="153">
        <v>37628</v>
      </c>
      <c r="L85" s="153">
        <v>40538</v>
      </c>
      <c r="M85" s="161">
        <v>42234</v>
      </c>
    </row>
    <row r="86" spans="1:13" ht="14.1" customHeight="1" x14ac:dyDescent="0.25">
      <c r="A86" s="158">
        <v>4</v>
      </c>
      <c r="B86" s="153">
        <v>1147</v>
      </c>
      <c r="C86" s="155">
        <v>28635</v>
      </c>
      <c r="D86" s="160">
        <v>29782</v>
      </c>
      <c r="E86" s="154">
        <v>30929</v>
      </c>
      <c r="F86" s="154">
        <v>32076</v>
      </c>
      <c r="G86" s="154">
        <v>33223</v>
      </c>
      <c r="H86" s="154">
        <v>34370</v>
      </c>
      <c r="I86" s="154">
        <v>35517</v>
      </c>
      <c r="J86" s="153">
        <v>37680</v>
      </c>
      <c r="K86" s="153">
        <v>39328</v>
      </c>
      <c r="L86" s="153">
        <v>42315</v>
      </c>
      <c r="M86" s="161">
        <v>43962</v>
      </c>
    </row>
    <row r="87" spans="1:13" ht="14.1" customHeight="1" x14ac:dyDescent="0.25">
      <c r="A87" s="158">
        <v>5</v>
      </c>
      <c r="B87" s="153">
        <v>1203</v>
      </c>
      <c r="C87" s="155">
        <v>29905</v>
      </c>
      <c r="D87" s="160">
        <v>31108</v>
      </c>
      <c r="E87" s="154">
        <v>32311</v>
      </c>
      <c r="F87" s="154">
        <v>33514</v>
      </c>
      <c r="G87" s="154">
        <v>34717</v>
      </c>
      <c r="H87" s="154">
        <v>35920</v>
      </c>
      <c r="I87" s="154">
        <v>37123</v>
      </c>
      <c r="J87" s="153">
        <v>39255</v>
      </c>
      <c r="K87" s="153">
        <v>41131</v>
      </c>
      <c r="L87" s="153">
        <v>44200</v>
      </c>
      <c r="M87" s="161">
        <v>46077</v>
      </c>
    </row>
    <row r="88" spans="1:13" ht="14.1" customHeight="1" x14ac:dyDescent="0.25">
      <c r="A88" s="158">
        <v>6</v>
      </c>
      <c r="B88" s="153">
        <v>1268</v>
      </c>
      <c r="C88" s="155">
        <v>31374</v>
      </c>
      <c r="D88" s="160">
        <v>32642</v>
      </c>
      <c r="E88" s="154">
        <v>33910</v>
      </c>
      <c r="F88" s="154">
        <v>35178</v>
      </c>
      <c r="G88" s="154">
        <v>36446</v>
      </c>
      <c r="H88" s="154">
        <v>37714</v>
      </c>
      <c r="I88" s="154">
        <v>38982</v>
      </c>
      <c r="J88" s="153">
        <v>41228</v>
      </c>
      <c r="K88" s="153">
        <v>43205</v>
      </c>
      <c r="L88" s="153">
        <v>46362</v>
      </c>
      <c r="M88" s="161">
        <v>48338</v>
      </c>
    </row>
    <row r="89" spans="1:13" ht="14.1" customHeight="1" x14ac:dyDescent="0.25">
      <c r="A89" s="158">
        <v>7</v>
      </c>
      <c r="B89" s="153">
        <v>1318</v>
      </c>
      <c r="C89" s="155">
        <v>33047</v>
      </c>
      <c r="D89" s="160">
        <v>34365</v>
      </c>
      <c r="E89" s="154">
        <v>35683</v>
      </c>
      <c r="F89" s="154">
        <v>37001</v>
      </c>
      <c r="G89" s="154">
        <v>38319</v>
      </c>
      <c r="H89" s="154">
        <v>39637</v>
      </c>
      <c r="I89" s="154">
        <v>40955</v>
      </c>
      <c r="J89" s="153">
        <v>43290</v>
      </c>
      <c r="K89" s="153">
        <v>45345</v>
      </c>
      <c r="L89" s="153">
        <v>48568</v>
      </c>
      <c r="M89" s="161">
        <v>50621</v>
      </c>
    </row>
    <row r="90" spans="1:13" ht="14.1" customHeight="1" x14ac:dyDescent="0.25">
      <c r="A90" s="158">
        <v>8</v>
      </c>
      <c r="B90" s="153">
        <v>1369</v>
      </c>
      <c r="C90" s="155">
        <v>34806</v>
      </c>
      <c r="D90" s="160">
        <v>36175</v>
      </c>
      <c r="E90" s="154">
        <v>37544</v>
      </c>
      <c r="F90" s="154">
        <v>38913</v>
      </c>
      <c r="G90" s="154">
        <v>40282</v>
      </c>
      <c r="H90" s="154">
        <v>41651</v>
      </c>
      <c r="I90" s="154">
        <v>43020</v>
      </c>
      <c r="J90" s="153">
        <v>45448</v>
      </c>
      <c r="K90" s="153">
        <v>47581</v>
      </c>
      <c r="L90" s="153">
        <v>50875</v>
      </c>
      <c r="M90" s="161">
        <v>53011</v>
      </c>
    </row>
    <row r="91" spans="1:13" ht="14.1" customHeight="1" x14ac:dyDescent="0.25">
      <c r="A91" s="158">
        <v>9</v>
      </c>
      <c r="B91" s="153">
        <v>1429</v>
      </c>
      <c r="C91" s="155">
        <v>36648</v>
      </c>
      <c r="D91" s="160">
        <v>38077</v>
      </c>
      <c r="E91" s="154">
        <v>39506</v>
      </c>
      <c r="F91" s="154">
        <v>40935</v>
      </c>
      <c r="G91" s="154">
        <v>42364</v>
      </c>
      <c r="H91" s="154">
        <v>43793</v>
      </c>
      <c r="I91" s="154">
        <v>45222</v>
      </c>
      <c r="J91" s="153">
        <v>47760</v>
      </c>
      <c r="K91" s="153">
        <v>49989</v>
      </c>
      <c r="L91" s="153">
        <v>53369</v>
      </c>
      <c r="M91" s="161">
        <v>55601</v>
      </c>
    </row>
    <row r="92" spans="1:13" ht="14.1" customHeight="1" x14ac:dyDescent="0.25">
      <c r="A92" s="158">
        <v>10</v>
      </c>
      <c r="B92" s="153">
        <v>1503</v>
      </c>
      <c r="C92" s="155">
        <v>38627</v>
      </c>
      <c r="D92" s="160">
        <v>40130</v>
      </c>
      <c r="E92" s="154">
        <v>41633</v>
      </c>
      <c r="F92" s="154">
        <v>43136</v>
      </c>
      <c r="G92" s="154">
        <v>44639</v>
      </c>
      <c r="H92" s="154">
        <v>46142</v>
      </c>
      <c r="I92" s="154">
        <v>47645</v>
      </c>
      <c r="J92" s="153">
        <v>50302</v>
      </c>
      <c r="K92" s="153">
        <v>52640</v>
      </c>
      <c r="L92" s="153">
        <v>56109</v>
      </c>
      <c r="M92" s="161">
        <v>58449</v>
      </c>
    </row>
    <row r="93" spans="1:13" ht="14.1" customHeight="1" x14ac:dyDescent="0.25">
      <c r="A93" s="158">
        <v>11</v>
      </c>
      <c r="B93" s="153">
        <v>1564</v>
      </c>
      <c r="C93" s="155">
        <v>40802</v>
      </c>
      <c r="D93" s="160">
        <v>42366</v>
      </c>
      <c r="E93" s="154">
        <v>43930</v>
      </c>
      <c r="F93" s="154">
        <v>45494</v>
      </c>
      <c r="G93" s="154">
        <v>47058</v>
      </c>
      <c r="H93" s="154">
        <v>48622</v>
      </c>
      <c r="I93" s="154">
        <v>50186</v>
      </c>
      <c r="J93" s="153">
        <v>52951</v>
      </c>
      <c r="K93" s="153">
        <v>55388</v>
      </c>
      <c r="L93" s="153">
        <v>58943</v>
      </c>
      <c r="M93" s="161">
        <v>61379</v>
      </c>
    </row>
    <row r="94" spans="1:13" ht="14.1" customHeight="1" x14ac:dyDescent="0.25">
      <c r="A94" s="158">
        <v>12</v>
      </c>
      <c r="B94" s="153">
        <v>1633</v>
      </c>
      <c r="C94" s="155">
        <v>42968</v>
      </c>
      <c r="D94" s="160">
        <v>44601</v>
      </c>
      <c r="E94" s="154">
        <v>46234</v>
      </c>
      <c r="F94" s="154">
        <v>47867</v>
      </c>
      <c r="G94" s="154">
        <v>49500</v>
      </c>
      <c r="H94" s="154">
        <v>51133</v>
      </c>
      <c r="I94" s="154">
        <v>52766</v>
      </c>
      <c r="J94" s="153">
        <v>55662</v>
      </c>
      <c r="K94" s="153">
        <v>58208</v>
      </c>
      <c r="L94" s="153">
        <v>61860</v>
      </c>
      <c r="M94" s="161">
        <v>64407</v>
      </c>
    </row>
    <row r="95" spans="1:13" ht="14.1" customHeight="1" x14ac:dyDescent="0.25">
      <c r="A95" s="158">
        <v>13</v>
      </c>
      <c r="B95" s="153">
        <v>1703</v>
      </c>
      <c r="C95" s="155">
        <v>45425</v>
      </c>
      <c r="D95" s="160">
        <v>47128</v>
      </c>
      <c r="E95" s="154">
        <v>48831</v>
      </c>
      <c r="F95" s="154">
        <v>50534</v>
      </c>
      <c r="G95" s="154">
        <v>52237</v>
      </c>
      <c r="H95" s="154">
        <v>53940</v>
      </c>
      <c r="I95" s="154">
        <v>55643</v>
      </c>
      <c r="J95" s="153">
        <v>58659</v>
      </c>
      <c r="K95" s="153">
        <v>61311</v>
      </c>
      <c r="L95" s="153">
        <v>65059</v>
      </c>
      <c r="M95" s="161">
        <v>67709</v>
      </c>
    </row>
    <row r="96" spans="1:13" ht="14.1" customHeight="1" x14ac:dyDescent="0.25">
      <c r="A96" s="162">
        <v>14</v>
      </c>
      <c r="B96" s="153">
        <v>1786</v>
      </c>
      <c r="C96" s="155">
        <v>47930</v>
      </c>
      <c r="D96" s="160">
        <v>49716</v>
      </c>
      <c r="E96" s="154">
        <v>51502</v>
      </c>
      <c r="F96" s="154">
        <v>53288</v>
      </c>
      <c r="G96" s="154">
        <v>55074</v>
      </c>
      <c r="H96" s="154">
        <v>56860</v>
      </c>
      <c r="I96" s="154">
        <v>58646</v>
      </c>
      <c r="J96" s="153">
        <v>61805</v>
      </c>
      <c r="K96" s="153">
        <v>64584</v>
      </c>
      <c r="L96" s="153">
        <v>68438</v>
      </c>
      <c r="M96" s="161">
        <v>71218</v>
      </c>
    </row>
    <row r="97" spans="1:13" ht="14.1" customHeight="1" x14ac:dyDescent="0.25">
      <c r="A97" s="158">
        <v>15</v>
      </c>
      <c r="B97" s="153">
        <v>1857</v>
      </c>
      <c r="C97" s="155">
        <v>50583</v>
      </c>
      <c r="D97" s="160">
        <v>52440</v>
      </c>
      <c r="E97" s="154">
        <v>54297</v>
      </c>
      <c r="F97" s="154">
        <v>56154</v>
      </c>
      <c r="G97" s="154">
        <v>58011</v>
      </c>
      <c r="H97" s="154">
        <v>59868</v>
      </c>
      <c r="I97" s="154">
        <v>61725</v>
      </c>
      <c r="J97" s="153">
        <v>65016</v>
      </c>
      <c r="K97" s="153">
        <v>67910</v>
      </c>
      <c r="L97" s="153">
        <v>71864</v>
      </c>
      <c r="M97" s="161">
        <v>74759</v>
      </c>
    </row>
    <row r="98" spans="1:13" ht="14.1" customHeight="1" x14ac:dyDescent="0.25">
      <c r="A98" s="158">
        <v>16</v>
      </c>
      <c r="B98" s="153">
        <v>1941</v>
      </c>
      <c r="C98" s="155">
        <v>53334</v>
      </c>
      <c r="D98" s="160">
        <v>55275</v>
      </c>
      <c r="E98" s="154">
        <v>57216</v>
      </c>
      <c r="F98" s="154">
        <v>59157</v>
      </c>
      <c r="G98" s="154">
        <v>61098</v>
      </c>
      <c r="H98" s="154">
        <v>63039</v>
      </c>
      <c r="I98" s="154">
        <v>64980</v>
      </c>
      <c r="J98" s="153">
        <v>68418</v>
      </c>
      <c r="K98" s="153">
        <v>71444</v>
      </c>
      <c r="L98" s="153">
        <v>75513</v>
      </c>
      <c r="M98" s="161">
        <v>78538</v>
      </c>
    </row>
    <row r="99" spans="1:13" ht="14.1" customHeight="1" x14ac:dyDescent="0.25">
      <c r="A99" s="162">
        <v>17</v>
      </c>
      <c r="B99" s="153">
        <v>2046</v>
      </c>
      <c r="C99" s="155">
        <v>56224</v>
      </c>
      <c r="D99" s="160">
        <v>58270</v>
      </c>
      <c r="E99" s="154">
        <v>60316</v>
      </c>
      <c r="F99" s="154">
        <v>62362</v>
      </c>
      <c r="G99" s="154">
        <v>64408</v>
      </c>
      <c r="H99" s="154">
        <v>66454</v>
      </c>
      <c r="I99" s="154">
        <v>68500</v>
      </c>
      <c r="J99" s="153">
        <v>72118</v>
      </c>
      <c r="K99" s="153">
        <v>75303</v>
      </c>
      <c r="L99" s="153">
        <v>79509</v>
      </c>
      <c r="M99" s="161">
        <v>82693</v>
      </c>
    </row>
    <row r="100" spans="1:13" ht="14.1" customHeight="1" x14ac:dyDescent="0.25">
      <c r="A100" s="158">
        <v>18</v>
      </c>
      <c r="B100" s="153">
        <v>2146</v>
      </c>
      <c r="C100" s="155">
        <v>59318</v>
      </c>
      <c r="D100" s="160">
        <v>61464</v>
      </c>
      <c r="E100" s="154">
        <v>63610</v>
      </c>
      <c r="F100" s="154">
        <v>65756</v>
      </c>
      <c r="G100" s="154">
        <v>67902</v>
      </c>
      <c r="H100" s="154">
        <v>70048</v>
      </c>
      <c r="I100" s="154">
        <v>72194</v>
      </c>
      <c r="J100" s="153">
        <v>75998</v>
      </c>
      <c r="K100" s="153">
        <v>79348</v>
      </c>
      <c r="L100" s="153">
        <v>83697</v>
      </c>
      <c r="M100" s="161">
        <v>87044</v>
      </c>
    </row>
    <row r="101" spans="1:13" ht="14.1" customHeight="1" x14ac:dyDescent="0.25">
      <c r="A101" s="158">
        <v>19</v>
      </c>
      <c r="B101" s="153">
        <v>2243</v>
      </c>
      <c r="C101" s="155">
        <v>62453</v>
      </c>
      <c r="D101" s="160">
        <v>64696</v>
      </c>
      <c r="E101" s="154">
        <v>66939</v>
      </c>
      <c r="F101" s="154">
        <v>69182</v>
      </c>
      <c r="G101" s="154">
        <v>71425</v>
      </c>
      <c r="H101" s="154">
        <v>73668</v>
      </c>
      <c r="I101" s="154">
        <v>75911</v>
      </c>
      <c r="J101" s="153">
        <v>79883</v>
      </c>
      <c r="K101" s="153">
        <v>83377</v>
      </c>
      <c r="L101" s="153">
        <v>87851</v>
      </c>
      <c r="M101" s="161">
        <v>91346</v>
      </c>
    </row>
    <row r="102" spans="1:13" ht="14.1" customHeight="1" x14ac:dyDescent="0.25">
      <c r="A102" s="158">
        <v>20</v>
      </c>
      <c r="B102" s="153">
        <v>2345</v>
      </c>
      <c r="C102" s="155">
        <v>65563</v>
      </c>
      <c r="D102" s="160">
        <v>67908</v>
      </c>
      <c r="E102" s="154">
        <v>70253</v>
      </c>
      <c r="F102" s="154">
        <v>72598</v>
      </c>
      <c r="G102" s="154">
        <v>74943</v>
      </c>
      <c r="H102" s="154">
        <v>77288</v>
      </c>
      <c r="I102" s="154">
        <v>79633</v>
      </c>
      <c r="J102" s="153">
        <v>83788</v>
      </c>
      <c r="K102" s="153">
        <v>87446</v>
      </c>
      <c r="L102" s="153">
        <v>92061</v>
      </c>
      <c r="M102" s="161">
        <v>95719</v>
      </c>
    </row>
    <row r="103" spans="1:13" ht="14.1" customHeight="1" x14ac:dyDescent="0.25">
      <c r="A103" s="158">
        <v>21</v>
      </c>
      <c r="B103" s="153">
        <v>2443</v>
      </c>
      <c r="C103" s="155">
        <v>68988</v>
      </c>
      <c r="D103" s="160">
        <v>71431</v>
      </c>
      <c r="E103" s="154">
        <v>73874</v>
      </c>
      <c r="F103" s="154">
        <v>76317</v>
      </c>
      <c r="G103" s="154">
        <v>78760</v>
      </c>
      <c r="H103" s="154">
        <v>81203</v>
      </c>
      <c r="I103" s="154">
        <v>83646</v>
      </c>
      <c r="J103" s="153">
        <v>87977</v>
      </c>
      <c r="K103" s="153">
        <v>91791</v>
      </c>
      <c r="L103" s="153">
        <v>96540</v>
      </c>
      <c r="M103" s="161">
        <v>100352</v>
      </c>
    </row>
    <row r="104" spans="1:13" ht="14.1" customHeight="1" x14ac:dyDescent="0.25">
      <c r="A104" s="158">
        <v>22</v>
      </c>
      <c r="B104" s="153">
        <v>2588</v>
      </c>
      <c r="C104" s="155">
        <v>72576</v>
      </c>
      <c r="D104" s="160">
        <v>75164</v>
      </c>
      <c r="E104" s="154">
        <v>77752</v>
      </c>
      <c r="F104" s="154">
        <v>80340</v>
      </c>
      <c r="G104" s="154">
        <v>82928</v>
      </c>
      <c r="H104" s="154">
        <v>85516</v>
      </c>
      <c r="I104" s="154">
        <v>88104</v>
      </c>
      <c r="J104" s="153">
        <v>92686</v>
      </c>
      <c r="K104" s="153">
        <v>96715</v>
      </c>
      <c r="L104" s="153">
        <v>101657</v>
      </c>
      <c r="M104" s="161">
        <v>105687</v>
      </c>
    </row>
    <row r="105" spans="1:13" ht="14.1" customHeight="1" x14ac:dyDescent="0.25">
      <c r="A105" s="158">
        <v>23</v>
      </c>
      <c r="B105" s="153">
        <v>2661</v>
      </c>
      <c r="C105" s="155">
        <v>76403</v>
      </c>
      <c r="D105" s="160">
        <v>79064</v>
      </c>
      <c r="E105" s="154">
        <v>81725</v>
      </c>
      <c r="F105" s="154">
        <v>84386</v>
      </c>
      <c r="G105" s="154">
        <v>87047</v>
      </c>
      <c r="H105" s="154">
        <v>89708</v>
      </c>
      <c r="I105" s="154">
        <v>92369</v>
      </c>
      <c r="J105" s="153">
        <v>97090</v>
      </c>
      <c r="K105" s="153">
        <v>101243</v>
      </c>
      <c r="L105" s="153">
        <v>106288</v>
      </c>
      <c r="M105" s="161">
        <v>110440</v>
      </c>
    </row>
    <row r="106" spans="1:13" ht="14.1" customHeight="1" x14ac:dyDescent="0.25">
      <c r="A106" s="158">
        <v>24</v>
      </c>
      <c r="B106" s="153">
        <v>2760</v>
      </c>
      <c r="C106" s="155">
        <v>80433</v>
      </c>
      <c r="D106" s="160">
        <v>83193</v>
      </c>
      <c r="E106" s="154">
        <v>85953</v>
      </c>
      <c r="F106" s="154">
        <v>88713</v>
      </c>
      <c r="G106" s="154">
        <v>91473</v>
      </c>
      <c r="H106" s="154">
        <v>94233</v>
      </c>
      <c r="I106" s="154">
        <v>96993</v>
      </c>
      <c r="J106" s="153">
        <v>101883</v>
      </c>
      <c r="K106" s="153">
        <v>106188</v>
      </c>
      <c r="L106" s="153">
        <v>111369</v>
      </c>
      <c r="M106" s="161">
        <v>115673</v>
      </c>
    </row>
    <row r="107" spans="1:13" ht="17.100000000000001" customHeight="1" x14ac:dyDescent="0.25">
      <c r="A107" s="158">
        <v>25</v>
      </c>
      <c r="B107" s="153">
        <v>2880</v>
      </c>
      <c r="C107" s="155">
        <v>84815</v>
      </c>
      <c r="D107" s="160">
        <v>87695</v>
      </c>
      <c r="E107" s="154">
        <v>90575</v>
      </c>
      <c r="F107" s="154">
        <v>93455</v>
      </c>
      <c r="G107" s="154">
        <v>96335</v>
      </c>
      <c r="H107" s="154">
        <v>99215</v>
      </c>
      <c r="I107" s="154">
        <v>102095</v>
      </c>
      <c r="J107" s="153">
        <v>107195</v>
      </c>
      <c r="K107" s="153">
        <v>111686</v>
      </c>
      <c r="L107" s="153">
        <v>117022</v>
      </c>
      <c r="M107" s="161">
        <v>121513</v>
      </c>
    </row>
    <row r="108" spans="1:13" ht="17.100000000000001" customHeight="1" x14ac:dyDescent="0.25">
      <c r="A108" s="158"/>
      <c r="B108" s="155"/>
      <c r="C108" s="153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</row>
    <row r="109" spans="1:13" ht="17.100000000000001" customHeight="1" x14ac:dyDescent="0.25">
      <c r="A109" s="158"/>
      <c r="B109" s="155"/>
      <c r="C109" s="153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</row>
    <row r="110" spans="1:13" ht="17.100000000000001" customHeight="1" x14ac:dyDescent="0.25">
      <c r="A110" s="200" t="s">
        <v>100</v>
      </c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</row>
    <row r="111" spans="1:13" ht="17.100000000000001" customHeight="1" x14ac:dyDescent="0.25">
      <c r="A111" s="198" t="s">
        <v>111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</row>
    <row r="112" spans="1:13" ht="17.100000000000001" customHeight="1" x14ac:dyDescent="0.25">
      <c r="A112" s="198" t="s">
        <v>112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</row>
    <row r="113" spans="1:13" ht="17.100000000000001" customHeight="1" x14ac:dyDescent="0.25">
      <c r="A113" s="163"/>
    </row>
    <row r="114" spans="1:13" ht="17.100000000000001" customHeight="1" x14ac:dyDescent="0.25">
      <c r="A114" s="176" t="s">
        <v>114</v>
      </c>
      <c r="B114" s="139"/>
      <c r="C114" s="140"/>
      <c r="D114" s="141"/>
      <c r="E114" s="141"/>
      <c r="F114" s="141"/>
      <c r="G114" s="141"/>
      <c r="H114" s="141"/>
      <c r="I114" s="141"/>
      <c r="J114" s="142"/>
      <c r="K114" s="142"/>
      <c r="L114" s="142"/>
      <c r="M114" s="143" t="s">
        <v>96</v>
      </c>
    </row>
    <row r="115" spans="1:13" ht="17.100000000000001" customHeight="1" x14ac:dyDescent="0.25">
      <c r="A115" s="138">
        <v>2015</v>
      </c>
      <c r="B115" s="139"/>
      <c r="C115" s="140"/>
      <c r="D115" s="141"/>
      <c r="E115" s="141"/>
      <c r="F115" s="141"/>
      <c r="G115" s="141"/>
      <c r="H115" s="141"/>
      <c r="I115" s="141"/>
      <c r="J115" s="142"/>
      <c r="K115" s="142"/>
      <c r="L115" s="142"/>
      <c r="M115" s="143" t="s">
        <v>103</v>
      </c>
    </row>
    <row r="116" spans="1:13" ht="17.100000000000001" customHeight="1" x14ac:dyDescent="0.25">
      <c r="A116" s="138"/>
      <c r="B116" s="139" t="s">
        <v>104</v>
      </c>
      <c r="C116" s="140"/>
      <c r="D116" s="141" t="s">
        <v>42</v>
      </c>
      <c r="E116" s="141" t="s">
        <v>42</v>
      </c>
      <c r="F116" s="141" t="s">
        <v>42</v>
      </c>
      <c r="G116" s="141" t="s">
        <v>42</v>
      </c>
      <c r="H116" s="141" t="s">
        <v>42</v>
      </c>
      <c r="I116" s="141" t="s">
        <v>104</v>
      </c>
      <c r="J116" s="142" t="s">
        <v>43</v>
      </c>
      <c r="K116" s="142" t="s">
        <v>44</v>
      </c>
      <c r="L116" s="142" t="s">
        <v>45</v>
      </c>
      <c r="M116" s="143" t="s">
        <v>46</v>
      </c>
    </row>
    <row r="117" spans="1:13" ht="17.100000000000001" customHeight="1" x14ac:dyDescent="0.25">
      <c r="A117" s="138" t="s">
        <v>104</v>
      </c>
      <c r="B117" s="144" t="s">
        <v>105</v>
      </c>
      <c r="C117" s="140" t="s">
        <v>47</v>
      </c>
      <c r="D117" s="141" t="s">
        <v>51</v>
      </c>
      <c r="E117" s="141" t="s">
        <v>51</v>
      </c>
      <c r="F117" s="141" t="s">
        <v>51</v>
      </c>
      <c r="G117" s="141" t="s">
        <v>51</v>
      </c>
      <c r="H117" s="141" t="s">
        <v>51</v>
      </c>
      <c r="I117" s="141" t="s">
        <v>106</v>
      </c>
      <c r="J117" s="142" t="s">
        <v>40</v>
      </c>
      <c r="K117" s="142" t="s">
        <v>40</v>
      </c>
      <c r="L117" s="142" t="s">
        <v>40</v>
      </c>
      <c r="M117" s="143" t="s">
        <v>96</v>
      </c>
    </row>
    <row r="118" spans="1:13" ht="17.100000000000001" customHeight="1" x14ac:dyDescent="0.25">
      <c r="A118" s="138" t="s">
        <v>50</v>
      </c>
      <c r="B118" s="144" t="s">
        <v>51</v>
      </c>
      <c r="C118" s="140" t="s">
        <v>52</v>
      </c>
      <c r="D118" s="141" t="s">
        <v>53</v>
      </c>
      <c r="E118" s="141" t="s">
        <v>54</v>
      </c>
      <c r="F118" s="141" t="s">
        <v>55</v>
      </c>
      <c r="G118" s="141" t="s">
        <v>56</v>
      </c>
      <c r="H118" s="141" t="s">
        <v>57</v>
      </c>
      <c r="I118" s="141" t="s">
        <v>52</v>
      </c>
      <c r="J118" s="142" t="s">
        <v>58</v>
      </c>
      <c r="K118" s="142" t="s">
        <v>58</v>
      </c>
      <c r="L118" s="142" t="s">
        <v>58</v>
      </c>
      <c r="M118" s="143" t="s">
        <v>58</v>
      </c>
    </row>
    <row r="119" spans="1:13" ht="17.100000000000001" customHeight="1" x14ac:dyDescent="0.25">
      <c r="A119" s="158"/>
      <c r="B119" s="155"/>
      <c r="C119" s="153"/>
      <c r="D119" s="155"/>
      <c r="E119" s="155"/>
      <c r="F119" s="155"/>
      <c r="G119" s="155"/>
      <c r="H119" s="155"/>
      <c r="I119" s="155"/>
      <c r="J119" s="155"/>
      <c r="K119" s="155"/>
      <c r="L119" s="155"/>
      <c r="M119" s="156"/>
    </row>
    <row r="120" spans="1:13" ht="15.9" customHeight="1" x14ac:dyDescent="0.25">
      <c r="A120" s="158">
        <v>1</v>
      </c>
      <c r="B120" s="153">
        <v>1009</v>
      </c>
      <c r="C120" s="155">
        <v>25929</v>
      </c>
      <c r="D120" s="160">
        <v>26938</v>
      </c>
      <c r="E120" s="154">
        <v>27947</v>
      </c>
      <c r="F120" s="154">
        <v>28956</v>
      </c>
      <c r="G120" s="154">
        <v>29965</v>
      </c>
      <c r="H120" s="154">
        <v>30974</v>
      </c>
      <c r="I120" s="164">
        <v>31983</v>
      </c>
      <c r="J120" s="153">
        <v>33765</v>
      </c>
      <c r="K120" s="153">
        <v>35333</v>
      </c>
      <c r="L120" s="153">
        <v>38163</v>
      </c>
      <c r="M120" s="161">
        <v>39732</v>
      </c>
    </row>
    <row r="121" spans="1:13" ht="14.1" customHeight="1" x14ac:dyDescent="0.25">
      <c r="A121" s="158">
        <v>2</v>
      </c>
      <c r="B121" s="153">
        <v>1063</v>
      </c>
      <c r="C121" s="155">
        <v>26807</v>
      </c>
      <c r="D121" s="160">
        <v>27870</v>
      </c>
      <c r="E121" s="154">
        <v>28933</v>
      </c>
      <c r="F121" s="154">
        <v>29996</v>
      </c>
      <c r="G121" s="154">
        <v>31059</v>
      </c>
      <c r="H121" s="154">
        <v>32122</v>
      </c>
      <c r="I121" s="164">
        <v>33185</v>
      </c>
      <c r="J121" s="153">
        <v>35069</v>
      </c>
      <c r="K121" s="153">
        <v>36728</v>
      </c>
      <c r="L121" s="153">
        <v>39639</v>
      </c>
      <c r="M121" s="161">
        <v>41297</v>
      </c>
    </row>
    <row r="122" spans="1:13" ht="14.1" customHeight="1" x14ac:dyDescent="0.25">
      <c r="A122" s="158">
        <v>3</v>
      </c>
      <c r="B122" s="153">
        <v>1109</v>
      </c>
      <c r="C122" s="155">
        <v>28033</v>
      </c>
      <c r="D122" s="160">
        <v>29142</v>
      </c>
      <c r="E122" s="154">
        <v>30251</v>
      </c>
      <c r="F122" s="154">
        <v>31360</v>
      </c>
      <c r="G122" s="154">
        <v>32469</v>
      </c>
      <c r="H122" s="154">
        <v>33578</v>
      </c>
      <c r="I122" s="164">
        <v>34687</v>
      </c>
      <c r="J122" s="153">
        <v>36653</v>
      </c>
      <c r="K122" s="153">
        <v>38382</v>
      </c>
      <c r="L122" s="153">
        <v>41351</v>
      </c>
      <c r="M122" s="161">
        <v>43081</v>
      </c>
    </row>
    <row r="123" spans="1:13" ht="14.1" customHeight="1" x14ac:dyDescent="0.25">
      <c r="A123" s="158">
        <v>4</v>
      </c>
      <c r="B123" s="153">
        <v>1170</v>
      </c>
      <c r="C123" s="155">
        <v>29208</v>
      </c>
      <c r="D123" s="160">
        <v>30378</v>
      </c>
      <c r="E123" s="154">
        <v>31548</v>
      </c>
      <c r="F123" s="154">
        <v>32718</v>
      </c>
      <c r="G123" s="154">
        <v>33888</v>
      </c>
      <c r="H123" s="154">
        <v>35058</v>
      </c>
      <c r="I123" s="164">
        <v>36228</v>
      </c>
      <c r="J123" s="153">
        <v>38434</v>
      </c>
      <c r="K123" s="153">
        <v>40115</v>
      </c>
      <c r="L123" s="153">
        <v>43162</v>
      </c>
      <c r="M123" s="161">
        <v>44842</v>
      </c>
    </row>
    <row r="124" spans="1:13" ht="14.1" customHeight="1" x14ac:dyDescent="0.25">
      <c r="A124" s="158">
        <v>5</v>
      </c>
      <c r="B124" s="153">
        <v>1227</v>
      </c>
      <c r="C124" s="155">
        <v>30503</v>
      </c>
      <c r="D124" s="160">
        <v>31730</v>
      </c>
      <c r="E124" s="154">
        <v>32957</v>
      </c>
      <c r="F124" s="154">
        <v>34184</v>
      </c>
      <c r="G124" s="154">
        <v>35411</v>
      </c>
      <c r="H124" s="154">
        <v>36638</v>
      </c>
      <c r="I124" s="164">
        <v>37865</v>
      </c>
      <c r="J124" s="153">
        <v>40040</v>
      </c>
      <c r="K124" s="153">
        <v>41953</v>
      </c>
      <c r="L124" s="153">
        <v>45084</v>
      </c>
      <c r="M124" s="161">
        <v>46998</v>
      </c>
    </row>
    <row r="125" spans="1:13" ht="14.1" customHeight="1" x14ac:dyDescent="0.25">
      <c r="A125" s="158">
        <v>6</v>
      </c>
      <c r="B125" s="153">
        <v>1294</v>
      </c>
      <c r="C125" s="155">
        <v>32001</v>
      </c>
      <c r="D125" s="160">
        <v>33295</v>
      </c>
      <c r="E125" s="154">
        <v>34589</v>
      </c>
      <c r="F125" s="154">
        <v>35883</v>
      </c>
      <c r="G125" s="154">
        <v>37177</v>
      </c>
      <c r="H125" s="154">
        <v>38471</v>
      </c>
      <c r="I125" s="164">
        <v>39765</v>
      </c>
      <c r="J125" s="153">
        <v>42056</v>
      </c>
      <c r="K125" s="153">
        <v>44072</v>
      </c>
      <c r="L125" s="153">
        <v>47293</v>
      </c>
      <c r="M125" s="161">
        <v>49308</v>
      </c>
    </row>
    <row r="126" spans="1:13" ht="14.1" customHeight="1" x14ac:dyDescent="0.25">
      <c r="A126" s="158">
        <v>7</v>
      </c>
      <c r="B126" s="153">
        <v>1344</v>
      </c>
      <c r="C126" s="155">
        <v>33708</v>
      </c>
      <c r="D126" s="160">
        <v>35052</v>
      </c>
      <c r="E126" s="154">
        <v>36396</v>
      </c>
      <c r="F126" s="154">
        <v>37740</v>
      </c>
      <c r="G126" s="154">
        <v>39084</v>
      </c>
      <c r="H126" s="154">
        <v>40428</v>
      </c>
      <c r="I126" s="164">
        <v>41772</v>
      </c>
      <c r="J126" s="153">
        <v>44154</v>
      </c>
      <c r="K126" s="153">
        <v>46250</v>
      </c>
      <c r="L126" s="153">
        <v>49537</v>
      </c>
      <c r="M126" s="161">
        <v>51631</v>
      </c>
    </row>
    <row r="127" spans="1:13" ht="14.1" customHeight="1" x14ac:dyDescent="0.25">
      <c r="A127" s="158">
        <v>8</v>
      </c>
      <c r="B127" s="153">
        <v>1396</v>
      </c>
      <c r="C127" s="155">
        <v>35502</v>
      </c>
      <c r="D127" s="160">
        <v>36898</v>
      </c>
      <c r="E127" s="154">
        <v>38294</v>
      </c>
      <c r="F127" s="154">
        <v>39690</v>
      </c>
      <c r="G127" s="154">
        <v>41086</v>
      </c>
      <c r="H127" s="154">
        <v>42482</v>
      </c>
      <c r="I127" s="164">
        <v>43878</v>
      </c>
      <c r="J127" s="153">
        <v>46355</v>
      </c>
      <c r="K127" s="153">
        <v>48530</v>
      </c>
      <c r="L127" s="153">
        <v>51890</v>
      </c>
      <c r="M127" s="161">
        <v>54069</v>
      </c>
    </row>
    <row r="128" spans="1:13" ht="14.1" customHeight="1" x14ac:dyDescent="0.25">
      <c r="A128" s="158">
        <v>9</v>
      </c>
      <c r="B128" s="153">
        <v>1458</v>
      </c>
      <c r="C128" s="155">
        <v>37381</v>
      </c>
      <c r="D128" s="160">
        <v>38839</v>
      </c>
      <c r="E128" s="154">
        <v>40297</v>
      </c>
      <c r="F128" s="154">
        <v>41755</v>
      </c>
      <c r="G128" s="154">
        <v>43213</v>
      </c>
      <c r="H128" s="154">
        <v>44671</v>
      </c>
      <c r="I128" s="164">
        <v>46129</v>
      </c>
      <c r="J128" s="153">
        <v>48718</v>
      </c>
      <c r="K128" s="153">
        <v>50991</v>
      </c>
      <c r="L128" s="153">
        <v>54439</v>
      </c>
      <c r="M128" s="161">
        <v>56716</v>
      </c>
    </row>
    <row r="129" spans="1:13" ht="14.1" customHeight="1" x14ac:dyDescent="0.25">
      <c r="A129" s="158">
        <v>10</v>
      </c>
      <c r="B129" s="153">
        <v>1533</v>
      </c>
      <c r="C129" s="155">
        <v>39400</v>
      </c>
      <c r="D129" s="160">
        <v>40933</v>
      </c>
      <c r="E129" s="154">
        <v>42466</v>
      </c>
      <c r="F129" s="154">
        <v>43999</v>
      </c>
      <c r="G129" s="154">
        <v>45532</v>
      </c>
      <c r="H129" s="154">
        <v>47065</v>
      </c>
      <c r="I129" s="164">
        <v>48598</v>
      </c>
      <c r="J129" s="153">
        <v>51308</v>
      </c>
      <c r="K129" s="153">
        <v>53693</v>
      </c>
      <c r="L129" s="153">
        <v>57231</v>
      </c>
      <c r="M129" s="161">
        <v>59618</v>
      </c>
    </row>
    <row r="130" spans="1:13" ht="14.1" customHeight="1" x14ac:dyDescent="0.25">
      <c r="A130" s="158">
        <v>11</v>
      </c>
      <c r="B130" s="153">
        <v>1595</v>
      </c>
      <c r="C130" s="155">
        <v>41618</v>
      </c>
      <c r="D130" s="160">
        <v>43213</v>
      </c>
      <c r="E130" s="154">
        <v>44808</v>
      </c>
      <c r="F130" s="154">
        <v>46403</v>
      </c>
      <c r="G130" s="154">
        <v>47998</v>
      </c>
      <c r="H130" s="154">
        <v>49593</v>
      </c>
      <c r="I130" s="164">
        <v>51188</v>
      </c>
      <c r="J130" s="153">
        <v>54008</v>
      </c>
      <c r="K130" s="153">
        <v>56494</v>
      </c>
      <c r="L130" s="153">
        <v>60120</v>
      </c>
      <c r="M130" s="161">
        <v>62605</v>
      </c>
    </row>
    <row r="131" spans="1:13" ht="14.1" customHeight="1" x14ac:dyDescent="0.25">
      <c r="A131" s="158">
        <v>12</v>
      </c>
      <c r="B131" s="153">
        <v>1666</v>
      </c>
      <c r="C131" s="155">
        <v>43827</v>
      </c>
      <c r="D131" s="160">
        <v>45493</v>
      </c>
      <c r="E131" s="154">
        <v>47159</v>
      </c>
      <c r="F131" s="154">
        <v>48825</v>
      </c>
      <c r="G131" s="154">
        <v>50491</v>
      </c>
      <c r="H131" s="154">
        <v>52157</v>
      </c>
      <c r="I131" s="164">
        <v>53823</v>
      </c>
      <c r="J131" s="153">
        <v>56777</v>
      </c>
      <c r="K131" s="153">
        <v>59374</v>
      </c>
      <c r="L131" s="153">
        <v>63099</v>
      </c>
      <c r="M131" s="161">
        <v>65697</v>
      </c>
    </row>
    <row r="132" spans="1:13" ht="14.1" customHeight="1" x14ac:dyDescent="0.25">
      <c r="A132" s="158">
        <v>13</v>
      </c>
      <c r="B132" s="153">
        <v>1737</v>
      </c>
      <c r="C132" s="155">
        <v>46334</v>
      </c>
      <c r="D132" s="160">
        <v>48071</v>
      </c>
      <c r="E132" s="154">
        <v>49808</v>
      </c>
      <c r="F132" s="154">
        <v>51545</v>
      </c>
      <c r="G132" s="154">
        <v>53282</v>
      </c>
      <c r="H132" s="154">
        <v>55019</v>
      </c>
      <c r="I132" s="164">
        <v>56756</v>
      </c>
      <c r="J132" s="153">
        <v>59832</v>
      </c>
      <c r="K132" s="153">
        <v>62537</v>
      </c>
      <c r="L132" s="153">
        <v>66360</v>
      </c>
      <c r="M132" s="161">
        <v>69063</v>
      </c>
    </row>
    <row r="133" spans="1:13" ht="14.1" customHeight="1" x14ac:dyDescent="0.25">
      <c r="A133" s="162">
        <v>14</v>
      </c>
      <c r="B133" s="153">
        <v>1822</v>
      </c>
      <c r="C133" s="155">
        <v>48889</v>
      </c>
      <c r="D133" s="160">
        <v>50711</v>
      </c>
      <c r="E133" s="154">
        <v>52533</v>
      </c>
      <c r="F133" s="154">
        <v>54355</v>
      </c>
      <c r="G133" s="154">
        <v>56177</v>
      </c>
      <c r="H133" s="154">
        <v>57999</v>
      </c>
      <c r="I133" s="164">
        <v>59821</v>
      </c>
      <c r="J133" s="153">
        <v>63043</v>
      </c>
      <c r="K133" s="153">
        <v>65878</v>
      </c>
      <c r="L133" s="153">
        <v>69809</v>
      </c>
      <c r="M133" s="161">
        <v>72644</v>
      </c>
    </row>
    <row r="134" spans="1:13" ht="14.1" customHeight="1" x14ac:dyDescent="0.25">
      <c r="A134" s="158">
        <v>15</v>
      </c>
      <c r="B134" s="153">
        <v>1894</v>
      </c>
      <c r="C134" s="155">
        <v>51595</v>
      </c>
      <c r="D134" s="160">
        <v>53489</v>
      </c>
      <c r="E134" s="154">
        <v>55383</v>
      </c>
      <c r="F134" s="154">
        <v>57277</v>
      </c>
      <c r="G134" s="154">
        <v>59171</v>
      </c>
      <c r="H134" s="154">
        <v>61065</v>
      </c>
      <c r="I134" s="164">
        <v>62959</v>
      </c>
      <c r="J134" s="153">
        <v>66316</v>
      </c>
      <c r="K134" s="153">
        <v>69268</v>
      </c>
      <c r="L134" s="153">
        <v>73301</v>
      </c>
      <c r="M134" s="161">
        <v>76254</v>
      </c>
    </row>
    <row r="135" spans="1:13" ht="14.1" customHeight="1" x14ac:dyDescent="0.25">
      <c r="A135" s="158">
        <v>16</v>
      </c>
      <c r="B135" s="153">
        <v>1980</v>
      </c>
      <c r="C135" s="155">
        <v>54401</v>
      </c>
      <c r="D135" s="160">
        <v>56381</v>
      </c>
      <c r="E135" s="154">
        <v>58361</v>
      </c>
      <c r="F135" s="154">
        <v>60341</v>
      </c>
      <c r="G135" s="154">
        <v>62321</v>
      </c>
      <c r="H135" s="154">
        <v>64301</v>
      </c>
      <c r="I135" s="164">
        <v>66281</v>
      </c>
      <c r="J135" s="153">
        <v>69788</v>
      </c>
      <c r="K135" s="153">
        <v>72874</v>
      </c>
      <c r="L135" s="153">
        <v>77025</v>
      </c>
      <c r="M135" s="161">
        <v>80110</v>
      </c>
    </row>
    <row r="136" spans="1:13" ht="14.1" customHeight="1" x14ac:dyDescent="0.25">
      <c r="A136" s="162">
        <v>17</v>
      </c>
      <c r="B136" s="153">
        <v>2087</v>
      </c>
      <c r="C136" s="155">
        <v>57348</v>
      </c>
      <c r="D136" s="160">
        <v>59435</v>
      </c>
      <c r="E136" s="154">
        <v>61522</v>
      </c>
      <c r="F136" s="154">
        <v>63609</v>
      </c>
      <c r="G136" s="154">
        <v>65696</v>
      </c>
      <c r="H136" s="154">
        <v>67783</v>
      </c>
      <c r="I136" s="164">
        <v>69870</v>
      </c>
      <c r="J136" s="153">
        <v>73560</v>
      </c>
      <c r="K136" s="153">
        <v>76809</v>
      </c>
      <c r="L136" s="153">
        <v>81099</v>
      </c>
      <c r="M136" s="161">
        <v>84347</v>
      </c>
    </row>
    <row r="137" spans="1:13" ht="14.1" customHeight="1" x14ac:dyDescent="0.25">
      <c r="A137" s="158">
        <v>18</v>
      </c>
      <c r="B137" s="153">
        <v>2189</v>
      </c>
      <c r="C137" s="155">
        <v>60504</v>
      </c>
      <c r="D137" s="160">
        <v>62693</v>
      </c>
      <c r="E137" s="154">
        <v>64882</v>
      </c>
      <c r="F137" s="154">
        <v>67071</v>
      </c>
      <c r="G137" s="154">
        <v>69260</v>
      </c>
      <c r="H137" s="154">
        <v>71449</v>
      </c>
      <c r="I137" s="164">
        <v>73638</v>
      </c>
      <c r="J137" s="153">
        <v>77518</v>
      </c>
      <c r="K137" s="153">
        <v>80935</v>
      </c>
      <c r="L137" s="153">
        <v>85371</v>
      </c>
      <c r="M137" s="161">
        <v>88785</v>
      </c>
    </row>
    <row r="138" spans="1:13" ht="14.1" customHeight="1" x14ac:dyDescent="0.25">
      <c r="A138" s="158">
        <v>19</v>
      </c>
      <c r="B138" s="153">
        <v>2288</v>
      </c>
      <c r="C138" s="155">
        <v>63702</v>
      </c>
      <c r="D138" s="160">
        <v>65990</v>
      </c>
      <c r="E138" s="154">
        <v>68278</v>
      </c>
      <c r="F138" s="154">
        <v>70566</v>
      </c>
      <c r="G138" s="154">
        <v>72854</v>
      </c>
      <c r="H138" s="154">
        <v>75142</v>
      </c>
      <c r="I138" s="164">
        <v>77430</v>
      </c>
      <c r="J138" s="153">
        <v>81481</v>
      </c>
      <c r="K138" s="153">
        <v>85045</v>
      </c>
      <c r="L138" s="153">
        <v>89609</v>
      </c>
      <c r="M138" s="161">
        <v>93174</v>
      </c>
    </row>
    <row r="139" spans="1:13" ht="14.1" customHeight="1" x14ac:dyDescent="0.25">
      <c r="A139" s="158">
        <v>20</v>
      </c>
      <c r="B139" s="153">
        <v>2392</v>
      </c>
      <c r="C139" s="155">
        <v>66874</v>
      </c>
      <c r="D139" s="160">
        <v>69266</v>
      </c>
      <c r="E139" s="154">
        <v>71658</v>
      </c>
      <c r="F139" s="154">
        <v>74050</v>
      </c>
      <c r="G139" s="154">
        <v>76442</v>
      </c>
      <c r="H139" s="154">
        <v>78834</v>
      </c>
      <c r="I139" s="164">
        <v>81226</v>
      </c>
      <c r="J139" s="153">
        <v>85464</v>
      </c>
      <c r="K139" s="153">
        <v>89195</v>
      </c>
      <c r="L139" s="153">
        <v>93903</v>
      </c>
      <c r="M139" s="161">
        <v>97634</v>
      </c>
    </row>
    <row r="140" spans="1:13" ht="14.1" customHeight="1" x14ac:dyDescent="0.25">
      <c r="A140" s="158">
        <v>21</v>
      </c>
      <c r="B140" s="153">
        <v>2492</v>
      </c>
      <c r="C140" s="155">
        <v>70368</v>
      </c>
      <c r="D140" s="160">
        <v>72860</v>
      </c>
      <c r="E140" s="154">
        <v>75352</v>
      </c>
      <c r="F140" s="154">
        <v>77844</v>
      </c>
      <c r="G140" s="154">
        <v>80336</v>
      </c>
      <c r="H140" s="154">
        <v>82828</v>
      </c>
      <c r="I140" s="164">
        <v>85320</v>
      </c>
      <c r="J140" s="153">
        <v>89738</v>
      </c>
      <c r="K140" s="153">
        <v>93628</v>
      </c>
      <c r="L140" s="153">
        <v>98472</v>
      </c>
      <c r="M140" s="161">
        <v>102360</v>
      </c>
    </row>
    <row r="141" spans="1:13" ht="14.1" customHeight="1" x14ac:dyDescent="0.25">
      <c r="A141" s="158">
        <v>22</v>
      </c>
      <c r="B141" s="153">
        <v>2640</v>
      </c>
      <c r="C141" s="155">
        <v>74028</v>
      </c>
      <c r="D141" s="160">
        <v>76668</v>
      </c>
      <c r="E141" s="154">
        <v>79308</v>
      </c>
      <c r="F141" s="154">
        <v>81948</v>
      </c>
      <c r="G141" s="154">
        <v>84588</v>
      </c>
      <c r="H141" s="154">
        <v>87228</v>
      </c>
      <c r="I141" s="164">
        <v>89868</v>
      </c>
      <c r="J141" s="153">
        <v>94542</v>
      </c>
      <c r="K141" s="153">
        <v>98651</v>
      </c>
      <c r="L141" s="153">
        <v>103692</v>
      </c>
      <c r="M141" s="161">
        <v>107803</v>
      </c>
    </row>
    <row r="142" spans="1:13" ht="14.1" customHeight="1" x14ac:dyDescent="0.25">
      <c r="A142" s="158">
        <v>23</v>
      </c>
      <c r="B142" s="153">
        <v>2714</v>
      </c>
      <c r="C142" s="155">
        <v>77931</v>
      </c>
      <c r="D142" s="160">
        <v>80645</v>
      </c>
      <c r="E142" s="154">
        <v>83359</v>
      </c>
      <c r="F142" s="154">
        <v>86073</v>
      </c>
      <c r="G142" s="154">
        <v>88787</v>
      </c>
      <c r="H142" s="154">
        <v>91501</v>
      </c>
      <c r="I142" s="164">
        <v>94215</v>
      </c>
      <c r="J142" s="153">
        <v>99030</v>
      </c>
      <c r="K142" s="153">
        <v>103266</v>
      </c>
      <c r="L142" s="153">
        <v>108412</v>
      </c>
      <c r="M142" s="161">
        <v>112647</v>
      </c>
    </row>
    <row r="143" spans="1:13" ht="14.1" customHeight="1" x14ac:dyDescent="0.25">
      <c r="A143" s="158">
        <v>24</v>
      </c>
      <c r="B143" s="153">
        <v>2815</v>
      </c>
      <c r="C143" s="155">
        <v>82042</v>
      </c>
      <c r="D143" s="160">
        <v>84857</v>
      </c>
      <c r="E143" s="154">
        <v>87672</v>
      </c>
      <c r="F143" s="154">
        <v>90487</v>
      </c>
      <c r="G143" s="154">
        <v>93302</v>
      </c>
      <c r="H143" s="154">
        <v>96117</v>
      </c>
      <c r="I143" s="164">
        <v>98932</v>
      </c>
      <c r="J143" s="153">
        <v>103920</v>
      </c>
      <c r="K143" s="153">
        <v>108311</v>
      </c>
      <c r="L143" s="153">
        <v>113596</v>
      </c>
      <c r="M143" s="161">
        <v>117986</v>
      </c>
    </row>
    <row r="144" spans="1:13" ht="17.100000000000001" customHeight="1" x14ac:dyDescent="0.25">
      <c r="A144" s="158">
        <v>25</v>
      </c>
      <c r="B144" s="153">
        <v>2938</v>
      </c>
      <c r="C144" s="155">
        <v>86511</v>
      </c>
      <c r="D144" s="160">
        <v>89449</v>
      </c>
      <c r="E144" s="154">
        <v>92387</v>
      </c>
      <c r="F144" s="154">
        <v>95325</v>
      </c>
      <c r="G144" s="154">
        <v>98263</v>
      </c>
      <c r="H144" s="154">
        <v>101201</v>
      </c>
      <c r="I144" s="164">
        <v>104139</v>
      </c>
      <c r="J144" s="153">
        <v>109341</v>
      </c>
      <c r="K144" s="153">
        <v>113922</v>
      </c>
      <c r="L144" s="153">
        <v>119365</v>
      </c>
      <c r="M144" s="161">
        <v>123945</v>
      </c>
    </row>
  </sheetData>
  <mergeCells count="12">
    <mergeCell ref="A112:M112"/>
    <mergeCell ref="A1:M1"/>
    <mergeCell ref="A2:M2"/>
    <mergeCell ref="A3:M3"/>
    <mergeCell ref="A38:M38"/>
    <mergeCell ref="A39:M39"/>
    <mergeCell ref="A40:M40"/>
    <mergeCell ref="A74:M74"/>
    <mergeCell ref="A75:M75"/>
    <mergeCell ref="A76:M76"/>
    <mergeCell ref="A110:M110"/>
    <mergeCell ref="A111:M111"/>
  </mergeCells>
  <conditionalFormatting sqref="B48:B72">
    <cfRule type="cellIs" dxfId="1" priority="2" operator="equal">
      <formula>1896</formula>
    </cfRule>
  </conditionalFormatting>
  <conditionalFormatting sqref="C12:C36">
    <cfRule type="duplicateValues" dxfId="0" priority="1"/>
  </conditionalFormatting>
  <pageMargins left="0.7" right="0.7" top="0.75" bottom="0.75" header="0.3" footer="0.3"/>
  <pageSetup scale="66" orientation="portrait" r:id="rId1"/>
  <rowBreaks count="3" manualBreakCount="3">
    <brk id="36" max="16383" man="1"/>
    <brk id="72" max="16383" man="1"/>
    <brk id="1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topLeftCell="A139" zoomScale="82" zoomScaleNormal="82" zoomScaleSheetLayoutView="100" workbookViewId="0">
      <selection activeCell="K160" sqref="K160"/>
    </sheetView>
  </sheetViews>
  <sheetFormatPr defaultRowHeight="14.4" x14ac:dyDescent="0.3"/>
  <cols>
    <col min="1" max="1" width="7.5546875" style="89" bestFit="1" customWidth="1"/>
    <col min="2" max="2" width="9" style="89" bestFit="1" customWidth="1"/>
    <col min="3" max="9" width="10" style="89" bestFit="1" customWidth="1"/>
    <col min="10" max="13" width="11" style="89" bestFit="1" customWidth="1"/>
    <col min="14" max="15" width="6" style="89" bestFit="1" customWidth="1"/>
    <col min="16" max="17" width="7" style="89" bestFit="1" customWidth="1"/>
    <col min="18" max="18" width="9.109375" style="89"/>
    <col min="19" max="19" width="11.109375" style="89" bestFit="1" customWidth="1"/>
    <col min="20" max="256" width="9.109375" style="89"/>
    <col min="257" max="257" width="7.109375" style="89" bestFit="1" customWidth="1"/>
    <col min="258" max="258" width="6.44140625" style="89" bestFit="1" customWidth="1"/>
    <col min="259" max="263" width="6.6640625" style="89" bestFit="1" customWidth="1"/>
    <col min="264" max="265" width="6.5546875" style="89" bestFit="1" customWidth="1"/>
    <col min="266" max="269" width="7.5546875" style="89" bestFit="1" customWidth="1"/>
    <col min="270" max="271" width="6" style="89" bestFit="1" customWidth="1"/>
    <col min="272" max="273" width="6.5546875" style="89" bestFit="1" customWidth="1"/>
    <col min="274" max="512" width="9.109375" style="89"/>
    <col min="513" max="513" width="7.109375" style="89" bestFit="1" customWidth="1"/>
    <col min="514" max="514" width="6.44140625" style="89" bestFit="1" customWidth="1"/>
    <col min="515" max="519" width="6.6640625" style="89" bestFit="1" customWidth="1"/>
    <col min="520" max="521" width="6.5546875" style="89" bestFit="1" customWidth="1"/>
    <col min="522" max="525" width="7.5546875" style="89" bestFit="1" customWidth="1"/>
    <col min="526" max="527" width="6" style="89" bestFit="1" customWidth="1"/>
    <col min="528" max="529" width="6.5546875" style="89" bestFit="1" customWidth="1"/>
    <col min="530" max="768" width="9.109375" style="89"/>
    <col min="769" max="769" width="7.109375" style="89" bestFit="1" customWidth="1"/>
    <col min="770" max="770" width="6.44140625" style="89" bestFit="1" customWidth="1"/>
    <col min="771" max="775" width="6.6640625" style="89" bestFit="1" customWidth="1"/>
    <col min="776" max="777" width="6.5546875" style="89" bestFit="1" customWidth="1"/>
    <col min="778" max="781" width="7.5546875" style="89" bestFit="1" customWidth="1"/>
    <col min="782" max="783" width="6" style="89" bestFit="1" customWidth="1"/>
    <col min="784" max="785" width="6.5546875" style="89" bestFit="1" customWidth="1"/>
    <col min="786" max="1024" width="9.109375" style="89"/>
    <col min="1025" max="1025" width="7.109375" style="89" bestFit="1" customWidth="1"/>
    <col min="1026" max="1026" width="6.44140625" style="89" bestFit="1" customWidth="1"/>
    <col min="1027" max="1031" width="6.6640625" style="89" bestFit="1" customWidth="1"/>
    <col min="1032" max="1033" width="6.5546875" style="89" bestFit="1" customWidth="1"/>
    <col min="1034" max="1037" width="7.5546875" style="89" bestFit="1" customWidth="1"/>
    <col min="1038" max="1039" width="6" style="89" bestFit="1" customWidth="1"/>
    <col min="1040" max="1041" width="6.5546875" style="89" bestFit="1" customWidth="1"/>
    <col min="1042" max="1280" width="9.109375" style="89"/>
    <col min="1281" max="1281" width="7.109375" style="89" bestFit="1" customWidth="1"/>
    <col min="1282" max="1282" width="6.44140625" style="89" bestFit="1" customWidth="1"/>
    <col min="1283" max="1287" width="6.6640625" style="89" bestFit="1" customWidth="1"/>
    <col min="1288" max="1289" width="6.5546875" style="89" bestFit="1" customWidth="1"/>
    <col min="1290" max="1293" width="7.5546875" style="89" bestFit="1" customWidth="1"/>
    <col min="1294" max="1295" width="6" style="89" bestFit="1" customWidth="1"/>
    <col min="1296" max="1297" width="6.5546875" style="89" bestFit="1" customWidth="1"/>
    <col min="1298" max="1536" width="9.109375" style="89"/>
    <col min="1537" max="1537" width="7.109375" style="89" bestFit="1" customWidth="1"/>
    <col min="1538" max="1538" width="6.44140625" style="89" bestFit="1" customWidth="1"/>
    <col min="1539" max="1543" width="6.6640625" style="89" bestFit="1" customWidth="1"/>
    <col min="1544" max="1545" width="6.5546875" style="89" bestFit="1" customWidth="1"/>
    <col min="1546" max="1549" width="7.5546875" style="89" bestFit="1" customWidth="1"/>
    <col min="1550" max="1551" width="6" style="89" bestFit="1" customWidth="1"/>
    <col min="1552" max="1553" width="6.5546875" style="89" bestFit="1" customWidth="1"/>
    <col min="1554" max="1792" width="9.109375" style="89"/>
    <col min="1793" max="1793" width="7.109375" style="89" bestFit="1" customWidth="1"/>
    <col min="1794" max="1794" width="6.44140625" style="89" bestFit="1" customWidth="1"/>
    <col min="1795" max="1799" width="6.6640625" style="89" bestFit="1" customWidth="1"/>
    <col min="1800" max="1801" width="6.5546875" style="89" bestFit="1" customWidth="1"/>
    <col min="1802" max="1805" width="7.5546875" style="89" bestFit="1" customWidth="1"/>
    <col min="1806" max="1807" width="6" style="89" bestFit="1" customWidth="1"/>
    <col min="1808" max="1809" width="6.5546875" style="89" bestFit="1" customWidth="1"/>
    <col min="1810" max="2048" width="9.109375" style="89"/>
    <col min="2049" max="2049" width="7.109375" style="89" bestFit="1" customWidth="1"/>
    <col min="2050" max="2050" width="6.44140625" style="89" bestFit="1" customWidth="1"/>
    <col min="2051" max="2055" width="6.6640625" style="89" bestFit="1" customWidth="1"/>
    <col min="2056" max="2057" width="6.5546875" style="89" bestFit="1" customWidth="1"/>
    <col min="2058" max="2061" width="7.5546875" style="89" bestFit="1" customWidth="1"/>
    <col min="2062" max="2063" width="6" style="89" bestFit="1" customWidth="1"/>
    <col min="2064" max="2065" width="6.5546875" style="89" bestFit="1" customWidth="1"/>
    <col min="2066" max="2304" width="9.109375" style="89"/>
    <col min="2305" max="2305" width="7.109375" style="89" bestFit="1" customWidth="1"/>
    <col min="2306" max="2306" width="6.44140625" style="89" bestFit="1" customWidth="1"/>
    <col min="2307" max="2311" width="6.6640625" style="89" bestFit="1" customWidth="1"/>
    <col min="2312" max="2313" width="6.5546875" style="89" bestFit="1" customWidth="1"/>
    <col min="2314" max="2317" width="7.5546875" style="89" bestFit="1" customWidth="1"/>
    <col min="2318" max="2319" width="6" style="89" bestFit="1" customWidth="1"/>
    <col min="2320" max="2321" width="6.5546875" style="89" bestFit="1" customWidth="1"/>
    <col min="2322" max="2560" width="9.109375" style="89"/>
    <col min="2561" max="2561" width="7.109375" style="89" bestFit="1" customWidth="1"/>
    <col min="2562" max="2562" width="6.44140625" style="89" bestFit="1" customWidth="1"/>
    <col min="2563" max="2567" width="6.6640625" style="89" bestFit="1" customWidth="1"/>
    <col min="2568" max="2569" width="6.5546875" style="89" bestFit="1" customWidth="1"/>
    <col min="2570" max="2573" width="7.5546875" style="89" bestFit="1" customWidth="1"/>
    <col min="2574" max="2575" width="6" style="89" bestFit="1" customWidth="1"/>
    <col min="2576" max="2577" width="6.5546875" style="89" bestFit="1" customWidth="1"/>
    <col min="2578" max="2816" width="9.109375" style="89"/>
    <col min="2817" max="2817" width="7.109375" style="89" bestFit="1" customWidth="1"/>
    <col min="2818" max="2818" width="6.44140625" style="89" bestFit="1" customWidth="1"/>
    <col min="2819" max="2823" width="6.6640625" style="89" bestFit="1" customWidth="1"/>
    <col min="2824" max="2825" width="6.5546875" style="89" bestFit="1" customWidth="1"/>
    <col min="2826" max="2829" width="7.5546875" style="89" bestFit="1" customWidth="1"/>
    <col min="2830" max="2831" width="6" style="89" bestFit="1" customWidth="1"/>
    <col min="2832" max="2833" width="6.5546875" style="89" bestFit="1" customWidth="1"/>
    <col min="2834" max="3072" width="9.109375" style="89"/>
    <col min="3073" max="3073" width="7.109375" style="89" bestFit="1" customWidth="1"/>
    <col min="3074" max="3074" width="6.44140625" style="89" bestFit="1" customWidth="1"/>
    <col min="3075" max="3079" width="6.6640625" style="89" bestFit="1" customWidth="1"/>
    <col min="3080" max="3081" width="6.5546875" style="89" bestFit="1" customWidth="1"/>
    <col min="3082" max="3085" width="7.5546875" style="89" bestFit="1" customWidth="1"/>
    <col min="3086" max="3087" width="6" style="89" bestFit="1" customWidth="1"/>
    <col min="3088" max="3089" width="6.5546875" style="89" bestFit="1" customWidth="1"/>
    <col min="3090" max="3328" width="9.109375" style="89"/>
    <col min="3329" max="3329" width="7.109375" style="89" bestFit="1" customWidth="1"/>
    <col min="3330" max="3330" width="6.44140625" style="89" bestFit="1" customWidth="1"/>
    <col min="3331" max="3335" width="6.6640625" style="89" bestFit="1" customWidth="1"/>
    <col min="3336" max="3337" width="6.5546875" style="89" bestFit="1" customWidth="1"/>
    <col min="3338" max="3341" width="7.5546875" style="89" bestFit="1" customWidth="1"/>
    <col min="3342" max="3343" width="6" style="89" bestFit="1" customWidth="1"/>
    <col min="3344" max="3345" width="6.5546875" style="89" bestFit="1" customWidth="1"/>
    <col min="3346" max="3584" width="9.109375" style="89"/>
    <col min="3585" max="3585" width="7.109375" style="89" bestFit="1" customWidth="1"/>
    <col min="3586" max="3586" width="6.44140625" style="89" bestFit="1" customWidth="1"/>
    <col min="3587" max="3591" width="6.6640625" style="89" bestFit="1" customWidth="1"/>
    <col min="3592" max="3593" width="6.5546875" style="89" bestFit="1" customWidth="1"/>
    <col min="3594" max="3597" width="7.5546875" style="89" bestFit="1" customWidth="1"/>
    <col min="3598" max="3599" width="6" style="89" bestFit="1" customWidth="1"/>
    <col min="3600" max="3601" width="6.5546875" style="89" bestFit="1" customWidth="1"/>
    <col min="3602" max="3840" width="9.109375" style="89"/>
    <col min="3841" max="3841" width="7.109375" style="89" bestFit="1" customWidth="1"/>
    <col min="3842" max="3842" width="6.44140625" style="89" bestFit="1" customWidth="1"/>
    <col min="3843" max="3847" width="6.6640625" style="89" bestFit="1" customWidth="1"/>
    <col min="3848" max="3849" width="6.5546875" style="89" bestFit="1" customWidth="1"/>
    <col min="3850" max="3853" width="7.5546875" style="89" bestFit="1" customWidth="1"/>
    <col min="3854" max="3855" width="6" style="89" bestFit="1" customWidth="1"/>
    <col min="3856" max="3857" width="6.5546875" style="89" bestFit="1" customWidth="1"/>
    <col min="3858" max="4096" width="9.109375" style="89"/>
    <col min="4097" max="4097" width="7.109375" style="89" bestFit="1" customWidth="1"/>
    <col min="4098" max="4098" width="6.44140625" style="89" bestFit="1" customWidth="1"/>
    <col min="4099" max="4103" width="6.6640625" style="89" bestFit="1" customWidth="1"/>
    <col min="4104" max="4105" width="6.5546875" style="89" bestFit="1" customWidth="1"/>
    <col min="4106" max="4109" width="7.5546875" style="89" bestFit="1" customWidth="1"/>
    <col min="4110" max="4111" width="6" style="89" bestFit="1" customWidth="1"/>
    <col min="4112" max="4113" width="6.5546875" style="89" bestFit="1" customWidth="1"/>
    <col min="4114" max="4352" width="9.109375" style="89"/>
    <col min="4353" max="4353" width="7.109375" style="89" bestFit="1" customWidth="1"/>
    <col min="4354" max="4354" width="6.44140625" style="89" bestFit="1" customWidth="1"/>
    <col min="4355" max="4359" width="6.6640625" style="89" bestFit="1" customWidth="1"/>
    <col min="4360" max="4361" width="6.5546875" style="89" bestFit="1" customWidth="1"/>
    <col min="4362" max="4365" width="7.5546875" style="89" bestFit="1" customWidth="1"/>
    <col min="4366" max="4367" width="6" style="89" bestFit="1" customWidth="1"/>
    <col min="4368" max="4369" width="6.5546875" style="89" bestFit="1" customWidth="1"/>
    <col min="4370" max="4608" width="9.109375" style="89"/>
    <col min="4609" max="4609" width="7.109375" style="89" bestFit="1" customWidth="1"/>
    <col min="4610" max="4610" width="6.44140625" style="89" bestFit="1" customWidth="1"/>
    <col min="4611" max="4615" width="6.6640625" style="89" bestFit="1" customWidth="1"/>
    <col min="4616" max="4617" width="6.5546875" style="89" bestFit="1" customWidth="1"/>
    <col min="4618" max="4621" width="7.5546875" style="89" bestFit="1" customWidth="1"/>
    <col min="4622" max="4623" width="6" style="89" bestFit="1" customWidth="1"/>
    <col min="4624" max="4625" width="6.5546875" style="89" bestFit="1" customWidth="1"/>
    <col min="4626" max="4864" width="9.109375" style="89"/>
    <col min="4865" max="4865" width="7.109375" style="89" bestFit="1" customWidth="1"/>
    <col min="4866" max="4866" width="6.44140625" style="89" bestFit="1" customWidth="1"/>
    <col min="4867" max="4871" width="6.6640625" style="89" bestFit="1" customWidth="1"/>
    <col min="4872" max="4873" width="6.5546875" style="89" bestFit="1" customWidth="1"/>
    <col min="4874" max="4877" width="7.5546875" style="89" bestFit="1" customWidth="1"/>
    <col min="4878" max="4879" width="6" style="89" bestFit="1" customWidth="1"/>
    <col min="4880" max="4881" width="6.5546875" style="89" bestFit="1" customWidth="1"/>
    <col min="4882" max="5120" width="9.109375" style="89"/>
    <col min="5121" max="5121" width="7.109375" style="89" bestFit="1" customWidth="1"/>
    <col min="5122" max="5122" width="6.44140625" style="89" bestFit="1" customWidth="1"/>
    <col min="5123" max="5127" width="6.6640625" style="89" bestFit="1" customWidth="1"/>
    <col min="5128" max="5129" width="6.5546875" style="89" bestFit="1" customWidth="1"/>
    <col min="5130" max="5133" width="7.5546875" style="89" bestFit="1" customWidth="1"/>
    <col min="5134" max="5135" width="6" style="89" bestFit="1" customWidth="1"/>
    <col min="5136" max="5137" width="6.5546875" style="89" bestFit="1" customWidth="1"/>
    <col min="5138" max="5376" width="9.109375" style="89"/>
    <col min="5377" max="5377" width="7.109375" style="89" bestFit="1" customWidth="1"/>
    <col min="5378" max="5378" width="6.44140625" style="89" bestFit="1" customWidth="1"/>
    <col min="5379" max="5383" width="6.6640625" style="89" bestFit="1" customWidth="1"/>
    <col min="5384" max="5385" width="6.5546875" style="89" bestFit="1" customWidth="1"/>
    <col min="5386" max="5389" width="7.5546875" style="89" bestFit="1" customWidth="1"/>
    <col min="5390" max="5391" width="6" style="89" bestFit="1" customWidth="1"/>
    <col min="5392" max="5393" width="6.5546875" style="89" bestFit="1" customWidth="1"/>
    <col min="5394" max="5632" width="9.109375" style="89"/>
    <col min="5633" max="5633" width="7.109375" style="89" bestFit="1" customWidth="1"/>
    <col min="5634" max="5634" width="6.44140625" style="89" bestFit="1" customWidth="1"/>
    <col min="5635" max="5639" width="6.6640625" style="89" bestFit="1" customWidth="1"/>
    <col min="5640" max="5641" width="6.5546875" style="89" bestFit="1" customWidth="1"/>
    <col min="5642" max="5645" width="7.5546875" style="89" bestFit="1" customWidth="1"/>
    <col min="5646" max="5647" width="6" style="89" bestFit="1" customWidth="1"/>
    <col min="5648" max="5649" width="6.5546875" style="89" bestFit="1" customWidth="1"/>
    <col min="5650" max="5888" width="9.109375" style="89"/>
    <col min="5889" max="5889" width="7.109375" style="89" bestFit="1" customWidth="1"/>
    <col min="5890" max="5890" width="6.44140625" style="89" bestFit="1" customWidth="1"/>
    <col min="5891" max="5895" width="6.6640625" style="89" bestFit="1" customWidth="1"/>
    <col min="5896" max="5897" width="6.5546875" style="89" bestFit="1" customWidth="1"/>
    <col min="5898" max="5901" width="7.5546875" style="89" bestFit="1" customWidth="1"/>
    <col min="5902" max="5903" width="6" style="89" bestFit="1" customWidth="1"/>
    <col min="5904" max="5905" width="6.5546875" style="89" bestFit="1" customWidth="1"/>
    <col min="5906" max="6144" width="9.109375" style="89"/>
    <col min="6145" max="6145" width="7.109375" style="89" bestFit="1" customWidth="1"/>
    <col min="6146" max="6146" width="6.44140625" style="89" bestFit="1" customWidth="1"/>
    <col min="6147" max="6151" width="6.6640625" style="89" bestFit="1" customWidth="1"/>
    <col min="6152" max="6153" width="6.5546875" style="89" bestFit="1" customWidth="1"/>
    <col min="6154" max="6157" width="7.5546875" style="89" bestFit="1" customWidth="1"/>
    <col min="6158" max="6159" width="6" style="89" bestFit="1" customWidth="1"/>
    <col min="6160" max="6161" width="6.5546875" style="89" bestFit="1" customWidth="1"/>
    <col min="6162" max="6400" width="9.109375" style="89"/>
    <col min="6401" max="6401" width="7.109375" style="89" bestFit="1" customWidth="1"/>
    <col min="6402" max="6402" width="6.44140625" style="89" bestFit="1" customWidth="1"/>
    <col min="6403" max="6407" width="6.6640625" style="89" bestFit="1" customWidth="1"/>
    <col min="6408" max="6409" width="6.5546875" style="89" bestFit="1" customWidth="1"/>
    <col min="6410" max="6413" width="7.5546875" style="89" bestFit="1" customWidth="1"/>
    <col min="6414" max="6415" width="6" style="89" bestFit="1" customWidth="1"/>
    <col min="6416" max="6417" width="6.5546875" style="89" bestFit="1" customWidth="1"/>
    <col min="6418" max="6656" width="9.109375" style="89"/>
    <col min="6657" max="6657" width="7.109375" style="89" bestFit="1" customWidth="1"/>
    <col min="6658" max="6658" width="6.44140625" style="89" bestFit="1" customWidth="1"/>
    <col min="6659" max="6663" width="6.6640625" style="89" bestFit="1" customWidth="1"/>
    <col min="6664" max="6665" width="6.5546875" style="89" bestFit="1" customWidth="1"/>
    <col min="6666" max="6669" width="7.5546875" style="89" bestFit="1" customWidth="1"/>
    <col min="6670" max="6671" width="6" style="89" bestFit="1" customWidth="1"/>
    <col min="6672" max="6673" width="6.5546875" style="89" bestFit="1" customWidth="1"/>
    <col min="6674" max="6912" width="9.109375" style="89"/>
    <col min="6913" max="6913" width="7.109375" style="89" bestFit="1" customWidth="1"/>
    <col min="6914" max="6914" width="6.44140625" style="89" bestFit="1" customWidth="1"/>
    <col min="6915" max="6919" width="6.6640625" style="89" bestFit="1" customWidth="1"/>
    <col min="6920" max="6921" width="6.5546875" style="89" bestFit="1" customWidth="1"/>
    <col min="6922" max="6925" width="7.5546875" style="89" bestFit="1" customWidth="1"/>
    <col min="6926" max="6927" width="6" style="89" bestFit="1" customWidth="1"/>
    <col min="6928" max="6929" width="6.5546875" style="89" bestFit="1" customWidth="1"/>
    <col min="6930" max="7168" width="9.109375" style="89"/>
    <col min="7169" max="7169" width="7.109375" style="89" bestFit="1" customWidth="1"/>
    <col min="7170" max="7170" width="6.44140625" style="89" bestFit="1" customWidth="1"/>
    <col min="7171" max="7175" width="6.6640625" style="89" bestFit="1" customWidth="1"/>
    <col min="7176" max="7177" width="6.5546875" style="89" bestFit="1" customWidth="1"/>
    <col min="7178" max="7181" width="7.5546875" style="89" bestFit="1" customWidth="1"/>
    <col min="7182" max="7183" width="6" style="89" bestFit="1" customWidth="1"/>
    <col min="7184" max="7185" width="6.5546875" style="89" bestFit="1" customWidth="1"/>
    <col min="7186" max="7424" width="9.109375" style="89"/>
    <col min="7425" max="7425" width="7.109375" style="89" bestFit="1" customWidth="1"/>
    <col min="7426" max="7426" width="6.44140625" style="89" bestFit="1" customWidth="1"/>
    <col min="7427" max="7431" width="6.6640625" style="89" bestFit="1" customWidth="1"/>
    <col min="7432" max="7433" width="6.5546875" style="89" bestFit="1" customWidth="1"/>
    <col min="7434" max="7437" width="7.5546875" style="89" bestFit="1" customWidth="1"/>
    <col min="7438" max="7439" width="6" style="89" bestFit="1" customWidth="1"/>
    <col min="7440" max="7441" width="6.5546875" style="89" bestFit="1" customWidth="1"/>
    <col min="7442" max="7680" width="9.109375" style="89"/>
    <col min="7681" max="7681" width="7.109375" style="89" bestFit="1" customWidth="1"/>
    <col min="7682" max="7682" width="6.44140625" style="89" bestFit="1" customWidth="1"/>
    <col min="7683" max="7687" width="6.6640625" style="89" bestFit="1" customWidth="1"/>
    <col min="7688" max="7689" width="6.5546875" style="89" bestFit="1" customWidth="1"/>
    <col min="7690" max="7693" width="7.5546875" style="89" bestFit="1" customWidth="1"/>
    <col min="7694" max="7695" width="6" style="89" bestFit="1" customWidth="1"/>
    <col min="7696" max="7697" width="6.5546875" style="89" bestFit="1" customWidth="1"/>
    <col min="7698" max="7936" width="9.109375" style="89"/>
    <col min="7937" max="7937" width="7.109375" style="89" bestFit="1" customWidth="1"/>
    <col min="7938" max="7938" width="6.44140625" style="89" bestFit="1" customWidth="1"/>
    <col min="7939" max="7943" width="6.6640625" style="89" bestFit="1" customWidth="1"/>
    <col min="7944" max="7945" width="6.5546875" style="89" bestFit="1" customWidth="1"/>
    <col min="7946" max="7949" width="7.5546875" style="89" bestFit="1" customWidth="1"/>
    <col min="7950" max="7951" width="6" style="89" bestFit="1" customWidth="1"/>
    <col min="7952" max="7953" width="6.5546875" style="89" bestFit="1" customWidth="1"/>
    <col min="7954" max="8192" width="9.109375" style="89"/>
    <col min="8193" max="8193" width="7.109375" style="89" bestFit="1" customWidth="1"/>
    <col min="8194" max="8194" width="6.44140625" style="89" bestFit="1" customWidth="1"/>
    <col min="8195" max="8199" width="6.6640625" style="89" bestFit="1" customWidth="1"/>
    <col min="8200" max="8201" width="6.5546875" style="89" bestFit="1" customWidth="1"/>
    <col min="8202" max="8205" width="7.5546875" style="89" bestFit="1" customWidth="1"/>
    <col min="8206" max="8207" width="6" style="89" bestFit="1" customWidth="1"/>
    <col min="8208" max="8209" width="6.5546875" style="89" bestFit="1" customWidth="1"/>
    <col min="8210" max="8448" width="9.109375" style="89"/>
    <col min="8449" max="8449" width="7.109375" style="89" bestFit="1" customWidth="1"/>
    <col min="8450" max="8450" width="6.44140625" style="89" bestFit="1" customWidth="1"/>
    <col min="8451" max="8455" width="6.6640625" style="89" bestFit="1" customWidth="1"/>
    <col min="8456" max="8457" width="6.5546875" style="89" bestFit="1" customWidth="1"/>
    <col min="8458" max="8461" width="7.5546875" style="89" bestFit="1" customWidth="1"/>
    <col min="8462" max="8463" width="6" style="89" bestFit="1" customWidth="1"/>
    <col min="8464" max="8465" width="6.5546875" style="89" bestFit="1" customWidth="1"/>
    <col min="8466" max="8704" width="9.109375" style="89"/>
    <col min="8705" max="8705" width="7.109375" style="89" bestFit="1" customWidth="1"/>
    <col min="8706" max="8706" width="6.44140625" style="89" bestFit="1" customWidth="1"/>
    <col min="8707" max="8711" width="6.6640625" style="89" bestFit="1" customWidth="1"/>
    <col min="8712" max="8713" width="6.5546875" style="89" bestFit="1" customWidth="1"/>
    <col min="8714" max="8717" width="7.5546875" style="89" bestFit="1" customWidth="1"/>
    <col min="8718" max="8719" width="6" style="89" bestFit="1" customWidth="1"/>
    <col min="8720" max="8721" width="6.5546875" style="89" bestFit="1" customWidth="1"/>
    <col min="8722" max="8960" width="9.109375" style="89"/>
    <col min="8961" max="8961" width="7.109375" style="89" bestFit="1" customWidth="1"/>
    <col min="8962" max="8962" width="6.44140625" style="89" bestFit="1" customWidth="1"/>
    <col min="8963" max="8967" width="6.6640625" style="89" bestFit="1" customWidth="1"/>
    <col min="8968" max="8969" width="6.5546875" style="89" bestFit="1" customWidth="1"/>
    <col min="8970" max="8973" width="7.5546875" style="89" bestFit="1" customWidth="1"/>
    <col min="8974" max="8975" width="6" style="89" bestFit="1" customWidth="1"/>
    <col min="8976" max="8977" width="6.5546875" style="89" bestFit="1" customWidth="1"/>
    <col min="8978" max="9216" width="9.109375" style="89"/>
    <col min="9217" max="9217" width="7.109375" style="89" bestFit="1" customWidth="1"/>
    <col min="9218" max="9218" width="6.44140625" style="89" bestFit="1" customWidth="1"/>
    <col min="9219" max="9223" width="6.6640625" style="89" bestFit="1" customWidth="1"/>
    <col min="9224" max="9225" width="6.5546875" style="89" bestFit="1" customWidth="1"/>
    <col min="9226" max="9229" width="7.5546875" style="89" bestFit="1" customWidth="1"/>
    <col min="9230" max="9231" width="6" style="89" bestFit="1" customWidth="1"/>
    <col min="9232" max="9233" width="6.5546875" style="89" bestFit="1" customWidth="1"/>
    <col min="9234" max="9472" width="9.109375" style="89"/>
    <col min="9473" max="9473" width="7.109375" style="89" bestFit="1" customWidth="1"/>
    <col min="9474" max="9474" width="6.44140625" style="89" bestFit="1" customWidth="1"/>
    <col min="9475" max="9479" width="6.6640625" style="89" bestFit="1" customWidth="1"/>
    <col min="9480" max="9481" width="6.5546875" style="89" bestFit="1" customWidth="1"/>
    <col min="9482" max="9485" width="7.5546875" style="89" bestFit="1" customWidth="1"/>
    <col min="9486" max="9487" width="6" style="89" bestFit="1" customWidth="1"/>
    <col min="9488" max="9489" width="6.5546875" style="89" bestFit="1" customWidth="1"/>
    <col min="9490" max="9728" width="9.109375" style="89"/>
    <col min="9729" max="9729" width="7.109375" style="89" bestFit="1" customWidth="1"/>
    <col min="9730" max="9730" width="6.44140625" style="89" bestFit="1" customWidth="1"/>
    <col min="9731" max="9735" width="6.6640625" style="89" bestFit="1" customWidth="1"/>
    <col min="9736" max="9737" width="6.5546875" style="89" bestFit="1" customWidth="1"/>
    <col min="9738" max="9741" width="7.5546875" style="89" bestFit="1" customWidth="1"/>
    <col min="9742" max="9743" width="6" style="89" bestFit="1" customWidth="1"/>
    <col min="9744" max="9745" width="6.5546875" style="89" bestFit="1" customWidth="1"/>
    <col min="9746" max="9984" width="9.109375" style="89"/>
    <col min="9985" max="9985" width="7.109375" style="89" bestFit="1" customWidth="1"/>
    <col min="9986" max="9986" width="6.44140625" style="89" bestFit="1" customWidth="1"/>
    <col min="9987" max="9991" width="6.6640625" style="89" bestFit="1" customWidth="1"/>
    <col min="9992" max="9993" width="6.5546875" style="89" bestFit="1" customWidth="1"/>
    <col min="9994" max="9997" width="7.5546875" style="89" bestFit="1" customWidth="1"/>
    <col min="9998" max="9999" width="6" style="89" bestFit="1" customWidth="1"/>
    <col min="10000" max="10001" width="6.5546875" style="89" bestFit="1" customWidth="1"/>
    <col min="10002" max="10240" width="9.109375" style="89"/>
    <col min="10241" max="10241" width="7.109375" style="89" bestFit="1" customWidth="1"/>
    <col min="10242" max="10242" width="6.44140625" style="89" bestFit="1" customWidth="1"/>
    <col min="10243" max="10247" width="6.6640625" style="89" bestFit="1" customWidth="1"/>
    <col min="10248" max="10249" width="6.5546875" style="89" bestFit="1" customWidth="1"/>
    <col min="10250" max="10253" width="7.5546875" style="89" bestFit="1" customWidth="1"/>
    <col min="10254" max="10255" width="6" style="89" bestFit="1" customWidth="1"/>
    <col min="10256" max="10257" width="6.5546875" style="89" bestFit="1" customWidth="1"/>
    <col min="10258" max="10496" width="9.109375" style="89"/>
    <col min="10497" max="10497" width="7.109375" style="89" bestFit="1" customWidth="1"/>
    <col min="10498" max="10498" width="6.44140625" style="89" bestFit="1" customWidth="1"/>
    <col min="10499" max="10503" width="6.6640625" style="89" bestFit="1" customWidth="1"/>
    <col min="10504" max="10505" width="6.5546875" style="89" bestFit="1" customWidth="1"/>
    <col min="10506" max="10509" width="7.5546875" style="89" bestFit="1" customWidth="1"/>
    <col min="10510" max="10511" width="6" style="89" bestFit="1" customWidth="1"/>
    <col min="10512" max="10513" width="6.5546875" style="89" bestFit="1" customWidth="1"/>
    <col min="10514" max="10752" width="9.109375" style="89"/>
    <col min="10753" max="10753" width="7.109375" style="89" bestFit="1" customWidth="1"/>
    <col min="10754" max="10754" width="6.44140625" style="89" bestFit="1" customWidth="1"/>
    <col min="10755" max="10759" width="6.6640625" style="89" bestFit="1" customWidth="1"/>
    <col min="10760" max="10761" width="6.5546875" style="89" bestFit="1" customWidth="1"/>
    <col min="10762" max="10765" width="7.5546875" style="89" bestFit="1" customWidth="1"/>
    <col min="10766" max="10767" width="6" style="89" bestFit="1" customWidth="1"/>
    <col min="10768" max="10769" width="6.5546875" style="89" bestFit="1" customWidth="1"/>
    <col min="10770" max="11008" width="9.109375" style="89"/>
    <col min="11009" max="11009" width="7.109375" style="89" bestFit="1" customWidth="1"/>
    <col min="11010" max="11010" width="6.44140625" style="89" bestFit="1" customWidth="1"/>
    <col min="11011" max="11015" width="6.6640625" style="89" bestFit="1" customWidth="1"/>
    <col min="11016" max="11017" width="6.5546875" style="89" bestFit="1" customWidth="1"/>
    <col min="11018" max="11021" width="7.5546875" style="89" bestFit="1" customWidth="1"/>
    <col min="11022" max="11023" width="6" style="89" bestFit="1" customWidth="1"/>
    <col min="11024" max="11025" width="6.5546875" style="89" bestFit="1" customWidth="1"/>
    <col min="11026" max="11264" width="9.109375" style="89"/>
    <col min="11265" max="11265" width="7.109375" style="89" bestFit="1" customWidth="1"/>
    <col min="11266" max="11266" width="6.44140625" style="89" bestFit="1" customWidth="1"/>
    <col min="11267" max="11271" width="6.6640625" style="89" bestFit="1" customWidth="1"/>
    <col min="11272" max="11273" width="6.5546875" style="89" bestFit="1" customWidth="1"/>
    <col min="11274" max="11277" width="7.5546875" style="89" bestFit="1" customWidth="1"/>
    <col min="11278" max="11279" width="6" style="89" bestFit="1" customWidth="1"/>
    <col min="11280" max="11281" width="6.5546875" style="89" bestFit="1" customWidth="1"/>
    <col min="11282" max="11520" width="9.109375" style="89"/>
    <col min="11521" max="11521" width="7.109375" style="89" bestFit="1" customWidth="1"/>
    <col min="11522" max="11522" width="6.44140625" style="89" bestFit="1" customWidth="1"/>
    <col min="11523" max="11527" width="6.6640625" style="89" bestFit="1" customWidth="1"/>
    <col min="11528" max="11529" width="6.5546875" style="89" bestFit="1" customWidth="1"/>
    <col min="11530" max="11533" width="7.5546875" style="89" bestFit="1" customWidth="1"/>
    <col min="11534" max="11535" width="6" style="89" bestFit="1" customWidth="1"/>
    <col min="11536" max="11537" width="6.5546875" style="89" bestFit="1" customWidth="1"/>
    <col min="11538" max="11776" width="9.109375" style="89"/>
    <col min="11777" max="11777" width="7.109375" style="89" bestFit="1" customWidth="1"/>
    <col min="11778" max="11778" width="6.44140625" style="89" bestFit="1" customWidth="1"/>
    <col min="11779" max="11783" width="6.6640625" style="89" bestFit="1" customWidth="1"/>
    <col min="11784" max="11785" width="6.5546875" style="89" bestFit="1" customWidth="1"/>
    <col min="11786" max="11789" width="7.5546875" style="89" bestFit="1" customWidth="1"/>
    <col min="11790" max="11791" width="6" style="89" bestFit="1" customWidth="1"/>
    <col min="11792" max="11793" width="6.5546875" style="89" bestFit="1" customWidth="1"/>
    <col min="11794" max="12032" width="9.109375" style="89"/>
    <col min="12033" max="12033" width="7.109375" style="89" bestFit="1" customWidth="1"/>
    <col min="12034" max="12034" width="6.44140625" style="89" bestFit="1" customWidth="1"/>
    <col min="12035" max="12039" width="6.6640625" style="89" bestFit="1" customWidth="1"/>
    <col min="12040" max="12041" width="6.5546875" style="89" bestFit="1" customWidth="1"/>
    <col min="12042" max="12045" width="7.5546875" style="89" bestFit="1" customWidth="1"/>
    <col min="12046" max="12047" width="6" style="89" bestFit="1" customWidth="1"/>
    <col min="12048" max="12049" width="6.5546875" style="89" bestFit="1" customWidth="1"/>
    <col min="12050" max="12288" width="9.109375" style="89"/>
    <col min="12289" max="12289" width="7.109375" style="89" bestFit="1" customWidth="1"/>
    <col min="12290" max="12290" width="6.44140625" style="89" bestFit="1" customWidth="1"/>
    <col min="12291" max="12295" width="6.6640625" style="89" bestFit="1" customWidth="1"/>
    <col min="12296" max="12297" width="6.5546875" style="89" bestFit="1" customWidth="1"/>
    <col min="12298" max="12301" width="7.5546875" style="89" bestFit="1" customWidth="1"/>
    <col min="12302" max="12303" width="6" style="89" bestFit="1" customWidth="1"/>
    <col min="12304" max="12305" width="6.5546875" style="89" bestFit="1" customWidth="1"/>
    <col min="12306" max="12544" width="9.109375" style="89"/>
    <col min="12545" max="12545" width="7.109375" style="89" bestFit="1" customWidth="1"/>
    <col min="12546" max="12546" width="6.44140625" style="89" bestFit="1" customWidth="1"/>
    <col min="12547" max="12551" width="6.6640625" style="89" bestFit="1" customWidth="1"/>
    <col min="12552" max="12553" width="6.5546875" style="89" bestFit="1" customWidth="1"/>
    <col min="12554" max="12557" width="7.5546875" style="89" bestFit="1" customWidth="1"/>
    <col min="12558" max="12559" width="6" style="89" bestFit="1" customWidth="1"/>
    <col min="12560" max="12561" width="6.5546875" style="89" bestFit="1" customWidth="1"/>
    <col min="12562" max="12800" width="9.109375" style="89"/>
    <col min="12801" max="12801" width="7.109375" style="89" bestFit="1" customWidth="1"/>
    <col min="12802" max="12802" width="6.44140625" style="89" bestFit="1" customWidth="1"/>
    <col min="12803" max="12807" width="6.6640625" style="89" bestFit="1" customWidth="1"/>
    <col min="12808" max="12809" width="6.5546875" style="89" bestFit="1" customWidth="1"/>
    <col min="12810" max="12813" width="7.5546875" style="89" bestFit="1" customWidth="1"/>
    <col min="12814" max="12815" width="6" style="89" bestFit="1" customWidth="1"/>
    <col min="12816" max="12817" width="6.5546875" style="89" bestFit="1" customWidth="1"/>
    <col min="12818" max="13056" width="9.109375" style="89"/>
    <col min="13057" max="13057" width="7.109375" style="89" bestFit="1" customWidth="1"/>
    <col min="13058" max="13058" width="6.44140625" style="89" bestFit="1" customWidth="1"/>
    <col min="13059" max="13063" width="6.6640625" style="89" bestFit="1" customWidth="1"/>
    <col min="13064" max="13065" width="6.5546875" style="89" bestFit="1" customWidth="1"/>
    <col min="13066" max="13069" width="7.5546875" style="89" bestFit="1" customWidth="1"/>
    <col min="13070" max="13071" width="6" style="89" bestFit="1" customWidth="1"/>
    <col min="13072" max="13073" width="6.5546875" style="89" bestFit="1" customWidth="1"/>
    <col min="13074" max="13312" width="9.109375" style="89"/>
    <col min="13313" max="13313" width="7.109375" style="89" bestFit="1" customWidth="1"/>
    <col min="13314" max="13314" width="6.44140625" style="89" bestFit="1" customWidth="1"/>
    <col min="13315" max="13319" width="6.6640625" style="89" bestFit="1" customWidth="1"/>
    <col min="13320" max="13321" width="6.5546875" style="89" bestFit="1" customWidth="1"/>
    <col min="13322" max="13325" width="7.5546875" style="89" bestFit="1" customWidth="1"/>
    <col min="13326" max="13327" width="6" style="89" bestFit="1" customWidth="1"/>
    <col min="13328" max="13329" width="6.5546875" style="89" bestFit="1" customWidth="1"/>
    <col min="13330" max="13568" width="9.109375" style="89"/>
    <col min="13569" max="13569" width="7.109375" style="89" bestFit="1" customWidth="1"/>
    <col min="13570" max="13570" width="6.44140625" style="89" bestFit="1" customWidth="1"/>
    <col min="13571" max="13575" width="6.6640625" style="89" bestFit="1" customWidth="1"/>
    <col min="13576" max="13577" width="6.5546875" style="89" bestFit="1" customWidth="1"/>
    <col min="13578" max="13581" width="7.5546875" style="89" bestFit="1" customWidth="1"/>
    <col min="13582" max="13583" width="6" style="89" bestFit="1" customWidth="1"/>
    <col min="13584" max="13585" width="6.5546875" style="89" bestFit="1" customWidth="1"/>
    <col min="13586" max="13824" width="9.109375" style="89"/>
    <col min="13825" max="13825" width="7.109375" style="89" bestFit="1" customWidth="1"/>
    <col min="13826" max="13826" width="6.44140625" style="89" bestFit="1" customWidth="1"/>
    <col min="13827" max="13831" width="6.6640625" style="89" bestFit="1" customWidth="1"/>
    <col min="13832" max="13833" width="6.5546875" style="89" bestFit="1" customWidth="1"/>
    <col min="13834" max="13837" width="7.5546875" style="89" bestFit="1" customWidth="1"/>
    <col min="13838" max="13839" width="6" style="89" bestFit="1" customWidth="1"/>
    <col min="13840" max="13841" width="6.5546875" style="89" bestFit="1" customWidth="1"/>
    <col min="13842" max="14080" width="9.109375" style="89"/>
    <col min="14081" max="14081" width="7.109375" style="89" bestFit="1" customWidth="1"/>
    <col min="14082" max="14082" width="6.44140625" style="89" bestFit="1" customWidth="1"/>
    <col min="14083" max="14087" width="6.6640625" style="89" bestFit="1" customWidth="1"/>
    <col min="14088" max="14089" width="6.5546875" style="89" bestFit="1" customWidth="1"/>
    <col min="14090" max="14093" width="7.5546875" style="89" bestFit="1" customWidth="1"/>
    <col min="14094" max="14095" width="6" style="89" bestFit="1" customWidth="1"/>
    <col min="14096" max="14097" width="6.5546875" style="89" bestFit="1" customWidth="1"/>
    <col min="14098" max="14336" width="9.109375" style="89"/>
    <col min="14337" max="14337" width="7.109375" style="89" bestFit="1" customWidth="1"/>
    <col min="14338" max="14338" width="6.44140625" style="89" bestFit="1" customWidth="1"/>
    <col min="14339" max="14343" width="6.6640625" style="89" bestFit="1" customWidth="1"/>
    <col min="14344" max="14345" width="6.5546875" style="89" bestFit="1" customWidth="1"/>
    <col min="14346" max="14349" width="7.5546875" style="89" bestFit="1" customWidth="1"/>
    <col min="14350" max="14351" width="6" style="89" bestFit="1" customWidth="1"/>
    <col min="14352" max="14353" width="6.5546875" style="89" bestFit="1" customWidth="1"/>
    <col min="14354" max="14592" width="9.109375" style="89"/>
    <col min="14593" max="14593" width="7.109375" style="89" bestFit="1" customWidth="1"/>
    <col min="14594" max="14594" width="6.44140625" style="89" bestFit="1" customWidth="1"/>
    <col min="14595" max="14599" width="6.6640625" style="89" bestFit="1" customWidth="1"/>
    <col min="14600" max="14601" width="6.5546875" style="89" bestFit="1" customWidth="1"/>
    <col min="14602" max="14605" width="7.5546875" style="89" bestFit="1" customWidth="1"/>
    <col min="14606" max="14607" width="6" style="89" bestFit="1" customWidth="1"/>
    <col min="14608" max="14609" width="6.5546875" style="89" bestFit="1" customWidth="1"/>
    <col min="14610" max="14848" width="9.109375" style="89"/>
    <col min="14849" max="14849" width="7.109375" style="89" bestFit="1" customWidth="1"/>
    <col min="14850" max="14850" width="6.44140625" style="89" bestFit="1" customWidth="1"/>
    <col min="14851" max="14855" width="6.6640625" style="89" bestFit="1" customWidth="1"/>
    <col min="14856" max="14857" width="6.5546875" style="89" bestFit="1" customWidth="1"/>
    <col min="14858" max="14861" width="7.5546875" style="89" bestFit="1" customWidth="1"/>
    <col min="14862" max="14863" width="6" style="89" bestFit="1" customWidth="1"/>
    <col min="14864" max="14865" width="6.5546875" style="89" bestFit="1" customWidth="1"/>
    <col min="14866" max="15104" width="9.109375" style="89"/>
    <col min="15105" max="15105" width="7.109375" style="89" bestFit="1" customWidth="1"/>
    <col min="15106" max="15106" width="6.44140625" style="89" bestFit="1" customWidth="1"/>
    <col min="15107" max="15111" width="6.6640625" style="89" bestFit="1" customWidth="1"/>
    <col min="15112" max="15113" width="6.5546875" style="89" bestFit="1" customWidth="1"/>
    <col min="15114" max="15117" width="7.5546875" style="89" bestFit="1" customWidth="1"/>
    <col min="15118" max="15119" width="6" style="89" bestFit="1" customWidth="1"/>
    <col min="15120" max="15121" width="6.5546875" style="89" bestFit="1" customWidth="1"/>
    <col min="15122" max="15360" width="9.109375" style="89"/>
    <col min="15361" max="15361" width="7.109375" style="89" bestFit="1" customWidth="1"/>
    <col min="15362" max="15362" width="6.44140625" style="89" bestFit="1" customWidth="1"/>
    <col min="15363" max="15367" width="6.6640625" style="89" bestFit="1" customWidth="1"/>
    <col min="15368" max="15369" width="6.5546875" style="89" bestFit="1" customWidth="1"/>
    <col min="15370" max="15373" width="7.5546875" style="89" bestFit="1" customWidth="1"/>
    <col min="15374" max="15375" width="6" style="89" bestFit="1" customWidth="1"/>
    <col min="15376" max="15377" width="6.5546875" style="89" bestFit="1" customWidth="1"/>
    <col min="15378" max="15616" width="9.109375" style="89"/>
    <col min="15617" max="15617" width="7.109375" style="89" bestFit="1" customWidth="1"/>
    <col min="15618" max="15618" width="6.44140625" style="89" bestFit="1" customWidth="1"/>
    <col min="15619" max="15623" width="6.6640625" style="89" bestFit="1" customWidth="1"/>
    <col min="15624" max="15625" width="6.5546875" style="89" bestFit="1" customWidth="1"/>
    <col min="15626" max="15629" width="7.5546875" style="89" bestFit="1" customWidth="1"/>
    <col min="15630" max="15631" width="6" style="89" bestFit="1" customWidth="1"/>
    <col min="15632" max="15633" width="6.5546875" style="89" bestFit="1" customWidth="1"/>
    <col min="15634" max="15872" width="9.109375" style="89"/>
    <col min="15873" max="15873" width="7.109375" style="89" bestFit="1" customWidth="1"/>
    <col min="15874" max="15874" width="6.44140625" style="89" bestFit="1" customWidth="1"/>
    <col min="15875" max="15879" width="6.6640625" style="89" bestFit="1" customWidth="1"/>
    <col min="15880" max="15881" width="6.5546875" style="89" bestFit="1" customWidth="1"/>
    <col min="15882" max="15885" width="7.5546875" style="89" bestFit="1" customWidth="1"/>
    <col min="15886" max="15887" width="6" style="89" bestFit="1" customWidth="1"/>
    <col min="15888" max="15889" width="6.5546875" style="89" bestFit="1" customWidth="1"/>
    <col min="15890" max="16128" width="9.109375" style="89"/>
    <col min="16129" max="16129" width="7.109375" style="89" bestFit="1" customWidth="1"/>
    <col min="16130" max="16130" width="6.44140625" style="89" bestFit="1" customWidth="1"/>
    <col min="16131" max="16135" width="6.6640625" style="89" bestFit="1" customWidth="1"/>
    <col min="16136" max="16137" width="6.5546875" style="89" bestFit="1" customWidth="1"/>
    <col min="16138" max="16141" width="7.5546875" style="89" bestFit="1" customWidth="1"/>
    <col min="16142" max="16143" width="6" style="89" bestFit="1" customWidth="1"/>
    <col min="16144" max="16145" width="6.5546875" style="89" bestFit="1" customWidth="1"/>
    <col min="16146" max="16384" width="9.109375" style="89"/>
  </cols>
  <sheetData>
    <row r="1" spans="1:17" x14ac:dyDescent="0.3">
      <c r="A1" s="205" t="s">
        <v>82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x14ac:dyDescent="0.3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69.75" customHeight="1" x14ac:dyDescent="0.3">
      <c r="A3" s="201" t="s">
        <v>83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2"/>
      <c r="O3" s="202"/>
      <c r="P3" s="202"/>
      <c r="Q3" s="202"/>
    </row>
    <row r="4" spans="1:17" ht="15.6" x14ac:dyDescent="0.3">
      <c r="A4" s="90"/>
      <c r="B4" s="91"/>
      <c r="C4" s="91"/>
      <c r="D4" s="91"/>
      <c r="E4" s="91"/>
      <c r="F4" s="91"/>
      <c r="G4" s="91"/>
      <c r="H4" s="91"/>
      <c r="I4" s="92"/>
      <c r="J4" s="91"/>
      <c r="K4" s="91"/>
      <c r="L4" s="91"/>
      <c r="M4" s="93" t="s">
        <v>40</v>
      </c>
      <c r="N4" s="94"/>
      <c r="O4" s="94"/>
      <c r="P4" s="94"/>
      <c r="Q4" s="94"/>
    </row>
    <row r="5" spans="1:17" x14ac:dyDescent="0.3">
      <c r="A5" s="94"/>
      <c r="B5" s="91"/>
      <c r="C5" s="91"/>
      <c r="D5" s="91"/>
      <c r="E5" s="91"/>
      <c r="F5" s="91"/>
      <c r="G5" s="91"/>
      <c r="H5" s="91"/>
      <c r="I5" s="92"/>
      <c r="J5" s="91"/>
      <c r="K5" s="91"/>
      <c r="L5" s="91"/>
      <c r="M5" s="93" t="s">
        <v>41</v>
      </c>
      <c r="N5" s="94"/>
      <c r="O5" s="94"/>
      <c r="P5" s="94"/>
      <c r="Q5" s="94"/>
    </row>
    <row r="6" spans="1:17" x14ac:dyDescent="0.3">
      <c r="A6" s="94"/>
      <c r="B6" s="91"/>
      <c r="C6" s="91" t="s">
        <v>42</v>
      </c>
      <c r="D6" s="91" t="s">
        <v>42</v>
      </c>
      <c r="E6" s="91" t="s">
        <v>42</v>
      </c>
      <c r="F6" s="91" t="s">
        <v>42</v>
      </c>
      <c r="G6" s="91" t="s">
        <v>42</v>
      </c>
      <c r="H6" s="91"/>
      <c r="I6" s="92"/>
      <c r="J6" s="91" t="s">
        <v>43</v>
      </c>
      <c r="K6" s="91" t="s">
        <v>44</v>
      </c>
      <c r="L6" s="91" t="s">
        <v>45</v>
      </c>
      <c r="M6" s="93" t="s">
        <v>46</v>
      </c>
      <c r="N6" s="95" t="s">
        <v>40</v>
      </c>
      <c r="O6" s="95" t="s">
        <v>40</v>
      </c>
      <c r="P6" s="95" t="s">
        <v>40</v>
      </c>
      <c r="Q6" s="95" t="s">
        <v>40</v>
      </c>
    </row>
    <row r="7" spans="1:17" x14ac:dyDescent="0.3">
      <c r="A7" s="94"/>
      <c r="B7" s="92" t="s">
        <v>42</v>
      </c>
      <c r="C7" s="91" t="s">
        <v>47</v>
      </c>
      <c r="D7" s="91" t="s">
        <v>84</v>
      </c>
      <c r="E7" s="91" t="s">
        <v>84</v>
      </c>
      <c r="F7" s="91" t="s">
        <v>84</v>
      </c>
      <c r="G7" s="91" t="s">
        <v>84</v>
      </c>
      <c r="H7" s="91" t="s">
        <v>84</v>
      </c>
      <c r="I7" s="91" t="s">
        <v>49</v>
      </c>
      <c r="J7" s="91" t="s">
        <v>40</v>
      </c>
      <c r="K7" s="91" t="s">
        <v>40</v>
      </c>
      <c r="L7" s="91" t="s">
        <v>40</v>
      </c>
      <c r="M7" s="93" t="s">
        <v>40</v>
      </c>
      <c r="N7" s="96" t="s">
        <v>85</v>
      </c>
      <c r="O7" s="96" t="s">
        <v>86</v>
      </c>
      <c r="P7" s="96" t="s">
        <v>86</v>
      </c>
      <c r="Q7" s="96" t="s">
        <v>85</v>
      </c>
    </row>
    <row r="8" spans="1:17" x14ac:dyDescent="0.3">
      <c r="A8" s="97" t="s">
        <v>50</v>
      </c>
      <c r="B8" s="92" t="s">
        <v>51</v>
      </c>
      <c r="C8" s="91" t="s">
        <v>52</v>
      </c>
      <c r="D8" s="91" t="s">
        <v>53</v>
      </c>
      <c r="E8" s="91" t="s">
        <v>54</v>
      </c>
      <c r="F8" s="91" t="s">
        <v>55</v>
      </c>
      <c r="G8" s="91" t="s">
        <v>56</v>
      </c>
      <c r="H8" s="91" t="s">
        <v>57</v>
      </c>
      <c r="I8" s="91" t="s">
        <v>52</v>
      </c>
      <c r="J8" s="91" t="s">
        <v>58</v>
      </c>
      <c r="K8" s="91" t="s">
        <v>58</v>
      </c>
      <c r="L8" s="91" t="s">
        <v>58</v>
      </c>
      <c r="M8" s="93" t="s">
        <v>58</v>
      </c>
      <c r="N8" s="96" t="s">
        <v>87</v>
      </c>
      <c r="O8" s="96" t="s">
        <v>88</v>
      </c>
      <c r="P8" s="96" t="s">
        <v>89</v>
      </c>
      <c r="Q8" s="96" t="s">
        <v>90</v>
      </c>
    </row>
    <row r="9" spans="1:17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8"/>
      <c r="N9" s="94"/>
      <c r="O9" s="94"/>
      <c r="P9" s="94"/>
      <c r="Q9" s="94"/>
    </row>
    <row r="10" spans="1:17" x14ac:dyDescent="0.3">
      <c r="A10" s="97">
        <v>1</v>
      </c>
      <c r="B10" s="96">
        <v>908</v>
      </c>
      <c r="C10" s="96">
        <v>21404</v>
      </c>
      <c r="D10" s="96">
        <v>22312</v>
      </c>
      <c r="E10" s="96">
        <v>23220</v>
      </c>
      <c r="F10" s="96">
        <v>24128</v>
      </c>
      <c r="G10" s="96">
        <v>25036</v>
      </c>
      <c r="H10" s="96">
        <v>25944</v>
      </c>
      <c r="I10" s="96">
        <v>26852</v>
      </c>
      <c r="J10" s="96">
        <v>28491</v>
      </c>
      <c r="K10" s="96">
        <v>29933</v>
      </c>
      <c r="L10" s="96">
        <v>32537</v>
      </c>
      <c r="M10" s="99">
        <v>33979</v>
      </c>
      <c r="N10" s="96">
        <v>1639</v>
      </c>
      <c r="O10" s="96">
        <v>3081</v>
      </c>
      <c r="P10" s="96">
        <v>5685</v>
      </c>
      <c r="Q10" s="96">
        <v>7127</v>
      </c>
    </row>
    <row r="11" spans="1:17" x14ac:dyDescent="0.3">
      <c r="A11" s="97">
        <v>2</v>
      </c>
      <c r="B11" s="96">
        <v>956</v>
      </c>
      <c r="C11" s="96">
        <v>22193</v>
      </c>
      <c r="D11" s="96">
        <v>23149</v>
      </c>
      <c r="E11" s="96">
        <v>24105</v>
      </c>
      <c r="F11" s="96">
        <v>25061</v>
      </c>
      <c r="G11" s="96">
        <v>26017</v>
      </c>
      <c r="H11" s="96">
        <v>26973</v>
      </c>
      <c r="I11" s="96">
        <v>27929</v>
      </c>
      <c r="J11" s="96">
        <v>29662</v>
      </c>
      <c r="K11" s="96">
        <v>31187</v>
      </c>
      <c r="L11" s="96">
        <v>33863</v>
      </c>
      <c r="M11" s="99">
        <v>35388</v>
      </c>
      <c r="N11" s="96">
        <v>1733</v>
      </c>
      <c r="O11" s="96">
        <v>3258</v>
      </c>
      <c r="P11" s="96">
        <v>5934</v>
      </c>
      <c r="Q11" s="96">
        <v>7459</v>
      </c>
    </row>
    <row r="12" spans="1:17" x14ac:dyDescent="0.3">
      <c r="A12" s="97">
        <v>3</v>
      </c>
      <c r="B12" s="96">
        <v>997</v>
      </c>
      <c r="C12" s="96">
        <v>23298</v>
      </c>
      <c r="D12" s="96">
        <v>24295</v>
      </c>
      <c r="E12" s="96">
        <v>25292</v>
      </c>
      <c r="F12" s="96">
        <v>26289</v>
      </c>
      <c r="G12" s="96">
        <v>27286</v>
      </c>
      <c r="H12" s="96">
        <v>28283</v>
      </c>
      <c r="I12" s="96">
        <v>29280</v>
      </c>
      <c r="J12" s="96">
        <v>31088</v>
      </c>
      <c r="K12" s="96">
        <v>32679</v>
      </c>
      <c r="L12" s="96">
        <v>35410</v>
      </c>
      <c r="M12" s="99">
        <v>37002</v>
      </c>
      <c r="N12" s="96">
        <v>1808</v>
      </c>
      <c r="O12" s="96">
        <v>3399</v>
      </c>
      <c r="P12" s="96">
        <v>6130</v>
      </c>
      <c r="Q12" s="96">
        <v>7722</v>
      </c>
    </row>
    <row r="13" spans="1:17" x14ac:dyDescent="0.3">
      <c r="A13" s="97">
        <v>4</v>
      </c>
      <c r="B13" s="96">
        <v>1051</v>
      </c>
      <c r="C13" s="96">
        <v>24355</v>
      </c>
      <c r="D13" s="96">
        <v>25406</v>
      </c>
      <c r="E13" s="96">
        <v>26457</v>
      </c>
      <c r="F13" s="96">
        <v>27508</v>
      </c>
      <c r="G13" s="96">
        <v>28559</v>
      </c>
      <c r="H13" s="96">
        <v>29610</v>
      </c>
      <c r="I13" s="96">
        <v>30661</v>
      </c>
      <c r="J13" s="96">
        <v>32690</v>
      </c>
      <c r="K13" s="96">
        <v>34233</v>
      </c>
      <c r="L13" s="96">
        <v>37039</v>
      </c>
      <c r="M13" s="99">
        <v>38582</v>
      </c>
      <c r="N13" s="96">
        <v>2029</v>
      </c>
      <c r="O13" s="96">
        <v>3572</v>
      </c>
      <c r="P13" s="96">
        <v>6378</v>
      </c>
      <c r="Q13" s="96">
        <v>7921</v>
      </c>
    </row>
    <row r="14" spans="1:17" x14ac:dyDescent="0.3">
      <c r="A14" s="97">
        <v>5</v>
      </c>
      <c r="B14" s="96">
        <v>1103</v>
      </c>
      <c r="C14" s="96">
        <v>25520</v>
      </c>
      <c r="D14" s="96">
        <v>26623</v>
      </c>
      <c r="E14" s="96">
        <v>27726</v>
      </c>
      <c r="F14" s="96">
        <v>28829</v>
      </c>
      <c r="G14" s="96">
        <v>29932</v>
      </c>
      <c r="H14" s="96">
        <v>31035</v>
      </c>
      <c r="I14" s="96">
        <v>32138</v>
      </c>
      <c r="J14" s="96">
        <v>34138</v>
      </c>
      <c r="K14" s="96">
        <v>35895</v>
      </c>
      <c r="L14" s="96">
        <v>38776</v>
      </c>
      <c r="M14" s="99">
        <v>40535</v>
      </c>
      <c r="N14" s="96">
        <v>2000</v>
      </c>
      <c r="O14" s="96">
        <v>3757</v>
      </c>
      <c r="P14" s="96">
        <v>6638</v>
      </c>
      <c r="Q14" s="96">
        <v>8397</v>
      </c>
    </row>
    <row r="15" spans="1:17" x14ac:dyDescent="0.3">
      <c r="A15" s="97">
        <v>6</v>
      </c>
      <c r="B15" s="100">
        <v>1163</v>
      </c>
      <c r="C15" s="96">
        <v>26869</v>
      </c>
      <c r="D15" s="96">
        <v>28032</v>
      </c>
      <c r="E15" s="96">
        <v>29195</v>
      </c>
      <c r="F15" s="96">
        <v>30358</v>
      </c>
      <c r="G15" s="96">
        <v>31521</v>
      </c>
      <c r="H15" s="96">
        <v>32684</v>
      </c>
      <c r="I15" s="96">
        <v>33847</v>
      </c>
      <c r="J15" s="96">
        <v>35953</v>
      </c>
      <c r="K15" s="96">
        <v>37809</v>
      </c>
      <c r="L15" s="96">
        <v>40771</v>
      </c>
      <c r="M15" s="99">
        <v>42627</v>
      </c>
      <c r="N15" s="96">
        <v>2106</v>
      </c>
      <c r="O15" s="96">
        <v>3962</v>
      </c>
      <c r="P15" s="96">
        <v>6924</v>
      </c>
      <c r="Q15" s="96">
        <v>8780</v>
      </c>
    </row>
    <row r="16" spans="1:17" x14ac:dyDescent="0.3">
      <c r="A16" s="97">
        <v>7</v>
      </c>
      <c r="B16" s="96">
        <v>1209</v>
      </c>
      <c r="C16" s="96">
        <v>28403</v>
      </c>
      <c r="D16" s="96">
        <v>29612</v>
      </c>
      <c r="E16" s="96">
        <v>30821</v>
      </c>
      <c r="F16" s="96">
        <v>32030</v>
      </c>
      <c r="G16" s="96">
        <v>33239</v>
      </c>
      <c r="H16" s="96">
        <v>34448</v>
      </c>
      <c r="I16" s="96">
        <v>35657</v>
      </c>
      <c r="J16" s="96">
        <v>37847</v>
      </c>
      <c r="K16" s="96">
        <v>39774</v>
      </c>
      <c r="L16" s="96">
        <v>42799</v>
      </c>
      <c r="M16" s="99">
        <v>44726</v>
      </c>
      <c r="N16" s="96">
        <v>2190</v>
      </c>
      <c r="O16" s="96">
        <v>4117</v>
      </c>
      <c r="P16" s="96">
        <v>7142</v>
      </c>
      <c r="Q16" s="96">
        <v>9069</v>
      </c>
    </row>
    <row r="17" spans="1:17" x14ac:dyDescent="0.3">
      <c r="A17" s="97">
        <v>8</v>
      </c>
      <c r="B17" s="96">
        <v>1256</v>
      </c>
      <c r="C17" s="96">
        <v>30017</v>
      </c>
      <c r="D17" s="96">
        <v>31273</v>
      </c>
      <c r="E17" s="96">
        <v>32529</v>
      </c>
      <c r="F17" s="96">
        <v>33785</v>
      </c>
      <c r="G17" s="96">
        <v>35041</v>
      </c>
      <c r="H17" s="96">
        <v>36297</v>
      </c>
      <c r="I17" s="96">
        <v>37553</v>
      </c>
      <c r="J17" s="96">
        <v>39828</v>
      </c>
      <c r="K17" s="96">
        <v>41832</v>
      </c>
      <c r="L17" s="96">
        <v>44921</v>
      </c>
      <c r="M17" s="99">
        <v>46924</v>
      </c>
      <c r="N17" s="96">
        <v>2275</v>
      </c>
      <c r="O17" s="96">
        <v>4279</v>
      </c>
      <c r="P17" s="96">
        <v>7368</v>
      </c>
      <c r="Q17" s="96">
        <v>9371</v>
      </c>
    </row>
    <row r="18" spans="1:17" x14ac:dyDescent="0.3">
      <c r="A18" s="97">
        <v>9</v>
      </c>
      <c r="B18" s="96">
        <v>1311</v>
      </c>
      <c r="C18" s="96">
        <v>31706</v>
      </c>
      <c r="D18" s="96">
        <v>33017</v>
      </c>
      <c r="E18" s="96">
        <v>34328</v>
      </c>
      <c r="F18" s="96">
        <v>35639</v>
      </c>
      <c r="G18" s="96">
        <v>36950</v>
      </c>
      <c r="H18" s="96">
        <v>38261</v>
      </c>
      <c r="I18" s="96">
        <v>39572</v>
      </c>
      <c r="J18" s="96">
        <v>41950</v>
      </c>
      <c r="K18" s="96">
        <v>44043</v>
      </c>
      <c r="L18" s="96">
        <v>47215</v>
      </c>
      <c r="M18" s="99">
        <v>49307</v>
      </c>
      <c r="N18" s="96">
        <v>2378</v>
      </c>
      <c r="O18" s="96">
        <v>4471</v>
      </c>
      <c r="P18" s="96">
        <v>7643</v>
      </c>
      <c r="Q18" s="96">
        <v>9735</v>
      </c>
    </row>
    <row r="19" spans="1:17" x14ac:dyDescent="0.3">
      <c r="A19" s="97">
        <v>10</v>
      </c>
      <c r="B19" s="96">
        <v>1378</v>
      </c>
      <c r="C19" s="96">
        <v>33520</v>
      </c>
      <c r="D19" s="96">
        <v>34898</v>
      </c>
      <c r="E19" s="96">
        <v>36276</v>
      </c>
      <c r="F19" s="96">
        <v>37654</v>
      </c>
      <c r="G19" s="96">
        <v>39032</v>
      </c>
      <c r="H19" s="96">
        <v>40410</v>
      </c>
      <c r="I19" s="96">
        <v>41788</v>
      </c>
      <c r="J19" s="96">
        <v>44279</v>
      </c>
      <c r="K19" s="96">
        <v>46475</v>
      </c>
      <c r="L19" s="96">
        <v>49729</v>
      </c>
      <c r="M19" s="99">
        <v>51923</v>
      </c>
      <c r="N19" s="96">
        <v>2491</v>
      </c>
      <c r="O19" s="96">
        <v>4687</v>
      </c>
      <c r="P19" s="96">
        <v>7941</v>
      </c>
      <c r="Q19" s="96">
        <v>10135</v>
      </c>
    </row>
    <row r="20" spans="1:17" x14ac:dyDescent="0.3">
      <c r="A20" s="97">
        <v>11</v>
      </c>
      <c r="B20" s="96">
        <v>1434</v>
      </c>
      <c r="C20" s="96">
        <v>35515</v>
      </c>
      <c r="D20" s="96">
        <v>36949</v>
      </c>
      <c r="E20" s="96">
        <v>38383</v>
      </c>
      <c r="F20" s="96">
        <v>39817</v>
      </c>
      <c r="G20" s="96">
        <v>41251</v>
      </c>
      <c r="H20" s="96">
        <v>42685</v>
      </c>
      <c r="I20" s="96">
        <v>44119</v>
      </c>
      <c r="J20" s="96">
        <v>46714</v>
      </c>
      <c r="K20" s="96">
        <v>48998</v>
      </c>
      <c r="L20" s="96">
        <v>52333</v>
      </c>
      <c r="M20" s="99">
        <v>54617</v>
      </c>
      <c r="N20" s="96">
        <v>2595</v>
      </c>
      <c r="O20" s="96">
        <v>4879</v>
      </c>
      <c r="P20" s="96">
        <v>8214</v>
      </c>
      <c r="Q20" s="96">
        <v>10498</v>
      </c>
    </row>
    <row r="21" spans="1:17" x14ac:dyDescent="0.3">
      <c r="A21" s="97">
        <v>12</v>
      </c>
      <c r="B21" s="96">
        <v>1497</v>
      </c>
      <c r="C21" s="96">
        <v>37505</v>
      </c>
      <c r="D21" s="96">
        <v>39002</v>
      </c>
      <c r="E21" s="96">
        <v>40499</v>
      </c>
      <c r="F21" s="96">
        <v>41996</v>
      </c>
      <c r="G21" s="96">
        <v>43493</v>
      </c>
      <c r="H21" s="96">
        <v>44990</v>
      </c>
      <c r="I21" s="96">
        <v>46487</v>
      </c>
      <c r="J21" s="96">
        <v>49203</v>
      </c>
      <c r="K21" s="96">
        <v>51592</v>
      </c>
      <c r="L21" s="96">
        <v>55017</v>
      </c>
      <c r="M21" s="99">
        <v>57408</v>
      </c>
      <c r="N21" s="96">
        <v>2716</v>
      </c>
      <c r="O21" s="96">
        <v>5105</v>
      </c>
      <c r="P21" s="96">
        <v>8530</v>
      </c>
      <c r="Q21" s="96">
        <v>10921</v>
      </c>
    </row>
    <row r="22" spans="1:17" x14ac:dyDescent="0.3">
      <c r="A22" s="97">
        <v>13</v>
      </c>
      <c r="B22" s="96">
        <v>1563</v>
      </c>
      <c r="C22" s="96">
        <v>39758</v>
      </c>
      <c r="D22" s="96">
        <v>41321</v>
      </c>
      <c r="E22" s="96">
        <v>42884</v>
      </c>
      <c r="F22" s="96">
        <v>44447</v>
      </c>
      <c r="G22" s="96">
        <v>46010</v>
      </c>
      <c r="H22" s="96">
        <v>47573</v>
      </c>
      <c r="I22" s="96">
        <v>49136</v>
      </c>
      <c r="J22" s="96">
        <v>51964</v>
      </c>
      <c r="K22" s="96">
        <v>54453</v>
      </c>
      <c r="L22" s="96">
        <v>57966</v>
      </c>
      <c r="M22" s="99">
        <v>60456</v>
      </c>
      <c r="N22" s="96">
        <v>2828</v>
      </c>
      <c r="O22" s="96">
        <v>5317</v>
      </c>
      <c r="P22" s="96">
        <v>8830</v>
      </c>
      <c r="Q22" s="96">
        <v>11320</v>
      </c>
    </row>
    <row r="23" spans="1:17" x14ac:dyDescent="0.3">
      <c r="A23" s="97">
        <v>14</v>
      </c>
      <c r="B23" s="96">
        <v>1639</v>
      </c>
      <c r="C23" s="96">
        <v>42057</v>
      </c>
      <c r="D23" s="96">
        <v>43696</v>
      </c>
      <c r="E23" s="96">
        <v>45335</v>
      </c>
      <c r="F23" s="96">
        <v>46974</v>
      </c>
      <c r="G23" s="96">
        <v>48613</v>
      </c>
      <c r="H23" s="96">
        <v>50252</v>
      </c>
      <c r="I23" s="96">
        <v>51891</v>
      </c>
      <c r="J23" s="96">
        <v>54854</v>
      </c>
      <c r="K23" s="96">
        <v>57463</v>
      </c>
      <c r="L23" s="96">
        <v>61078</v>
      </c>
      <c r="M23" s="99">
        <v>63687</v>
      </c>
      <c r="N23" s="96">
        <v>2963</v>
      </c>
      <c r="O23" s="96">
        <v>5572</v>
      </c>
      <c r="P23" s="96">
        <v>9187</v>
      </c>
      <c r="Q23" s="96">
        <v>11796</v>
      </c>
    </row>
    <row r="24" spans="1:17" x14ac:dyDescent="0.3">
      <c r="A24" s="97">
        <v>15</v>
      </c>
      <c r="B24" s="96">
        <v>1705</v>
      </c>
      <c r="C24" s="96">
        <v>44490</v>
      </c>
      <c r="D24" s="96">
        <v>46195</v>
      </c>
      <c r="E24" s="96">
        <v>47900</v>
      </c>
      <c r="F24" s="96">
        <v>49605</v>
      </c>
      <c r="G24" s="96">
        <v>51310</v>
      </c>
      <c r="H24" s="96">
        <v>53015</v>
      </c>
      <c r="I24" s="96">
        <v>54720</v>
      </c>
      <c r="J24" s="96">
        <v>57806</v>
      </c>
      <c r="K24" s="96">
        <v>60522</v>
      </c>
      <c r="L24" s="96">
        <v>64233</v>
      </c>
      <c r="M24" s="99">
        <v>66950</v>
      </c>
      <c r="N24" s="96">
        <v>3086</v>
      </c>
      <c r="O24" s="96">
        <v>5802</v>
      </c>
      <c r="P24" s="96">
        <v>9513</v>
      </c>
      <c r="Q24" s="96">
        <v>12230</v>
      </c>
    </row>
    <row r="25" spans="1:17" x14ac:dyDescent="0.3">
      <c r="A25" s="97">
        <v>16</v>
      </c>
      <c r="B25" s="96">
        <v>1783</v>
      </c>
      <c r="C25" s="96">
        <v>47013</v>
      </c>
      <c r="D25" s="96">
        <v>48796</v>
      </c>
      <c r="E25" s="96">
        <v>50579</v>
      </c>
      <c r="F25" s="96">
        <v>52362</v>
      </c>
      <c r="G25" s="96">
        <v>54145</v>
      </c>
      <c r="H25" s="96">
        <v>55928</v>
      </c>
      <c r="I25" s="96">
        <v>57711</v>
      </c>
      <c r="J25" s="96">
        <v>60937</v>
      </c>
      <c r="K25" s="96">
        <v>63777</v>
      </c>
      <c r="L25" s="96">
        <v>67590</v>
      </c>
      <c r="M25" s="99">
        <v>70429</v>
      </c>
      <c r="N25" s="96">
        <v>3226</v>
      </c>
      <c r="O25" s="96">
        <v>6066</v>
      </c>
      <c r="P25" s="96">
        <v>9879</v>
      </c>
      <c r="Q25" s="96">
        <v>12718</v>
      </c>
    </row>
    <row r="26" spans="1:17" x14ac:dyDescent="0.3">
      <c r="A26" s="97">
        <v>17</v>
      </c>
      <c r="B26" s="96">
        <v>1877</v>
      </c>
      <c r="C26" s="96">
        <v>49669</v>
      </c>
      <c r="D26" s="96">
        <v>51546</v>
      </c>
      <c r="E26" s="96">
        <v>53423</v>
      </c>
      <c r="F26" s="96">
        <v>55300</v>
      </c>
      <c r="G26" s="96">
        <v>57177</v>
      </c>
      <c r="H26" s="96">
        <v>59054</v>
      </c>
      <c r="I26" s="96">
        <v>60931</v>
      </c>
      <c r="J26" s="96">
        <v>64327</v>
      </c>
      <c r="K26" s="96">
        <v>67313</v>
      </c>
      <c r="L26" s="96">
        <v>71259</v>
      </c>
      <c r="M26" s="99">
        <v>74246</v>
      </c>
      <c r="N26" s="101">
        <v>3396</v>
      </c>
      <c r="O26" s="101">
        <v>6382</v>
      </c>
      <c r="P26" s="101">
        <v>10328</v>
      </c>
      <c r="Q26" s="101">
        <v>13315</v>
      </c>
    </row>
    <row r="27" spans="1:17" x14ac:dyDescent="0.3">
      <c r="A27" s="97">
        <v>18</v>
      </c>
      <c r="B27" s="96">
        <v>1971</v>
      </c>
      <c r="C27" s="96">
        <v>52504</v>
      </c>
      <c r="D27" s="96">
        <v>54475</v>
      </c>
      <c r="E27" s="96">
        <v>56446</v>
      </c>
      <c r="F27" s="96">
        <v>58417</v>
      </c>
      <c r="G27" s="96">
        <v>60388</v>
      </c>
      <c r="H27" s="96">
        <v>62359</v>
      </c>
      <c r="I27" s="96">
        <v>64330</v>
      </c>
      <c r="J27" s="96">
        <v>67899</v>
      </c>
      <c r="K27" s="96">
        <v>71041</v>
      </c>
      <c r="L27" s="96">
        <v>75120</v>
      </c>
      <c r="M27" s="99">
        <v>78264</v>
      </c>
      <c r="N27" s="96">
        <v>3569</v>
      </c>
      <c r="O27" s="96">
        <v>6711</v>
      </c>
      <c r="P27" s="96">
        <v>10790</v>
      </c>
      <c r="Q27" s="96">
        <v>13934</v>
      </c>
    </row>
    <row r="28" spans="1:17" x14ac:dyDescent="0.3">
      <c r="A28" s="97">
        <v>19</v>
      </c>
      <c r="B28" s="96">
        <v>2057</v>
      </c>
      <c r="C28" s="96">
        <v>55380</v>
      </c>
      <c r="D28" s="96">
        <v>57437</v>
      </c>
      <c r="E28" s="96">
        <v>59494</v>
      </c>
      <c r="F28" s="96">
        <v>61551</v>
      </c>
      <c r="G28" s="96">
        <v>63608</v>
      </c>
      <c r="H28" s="96">
        <v>65665</v>
      </c>
      <c r="I28" s="96">
        <v>67722</v>
      </c>
      <c r="J28" s="96">
        <v>71448</v>
      </c>
      <c r="K28" s="96">
        <v>74727</v>
      </c>
      <c r="L28" s="96">
        <v>78924</v>
      </c>
      <c r="M28" s="99">
        <v>82204</v>
      </c>
      <c r="N28" s="96">
        <v>3726</v>
      </c>
      <c r="O28" s="96">
        <v>7005</v>
      </c>
      <c r="P28" s="96">
        <v>11202</v>
      </c>
      <c r="Q28" s="96">
        <v>14482</v>
      </c>
    </row>
    <row r="29" spans="1:17" x14ac:dyDescent="0.3">
      <c r="A29" s="97">
        <v>20</v>
      </c>
      <c r="B29" s="96">
        <v>2150</v>
      </c>
      <c r="C29" s="96">
        <v>58234</v>
      </c>
      <c r="D29" s="96">
        <v>60384</v>
      </c>
      <c r="E29" s="96">
        <v>62534</v>
      </c>
      <c r="F29" s="96">
        <v>64684</v>
      </c>
      <c r="G29" s="96">
        <v>66834</v>
      </c>
      <c r="H29" s="96">
        <v>68984</v>
      </c>
      <c r="I29" s="96">
        <v>71134</v>
      </c>
      <c r="J29" s="96">
        <v>75033</v>
      </c>
      <c r="K29" s="96">
        <v>78462</v>
      </c>
      <c r="L29" s="96">
        <v>82794</v>
      </c>
      <c r="M29" s="99">
        <v>86224</v>
      </c>
      <c r="N29" s="96">
        <v>3899</v>
      </c>
      <c r="O29" s="96">
        <v>7328</v>
      </c>
      <c r="P29" s="96">
        <v>11660</v>
      </c>
      <c r="Q29" s="96">
        <v>15090</v>
      </c>
    </row>
    <row r="30" spans="1:17" x14ac:dyDescent="0.3">
      <c r="A30" s="97">
        <v>21</v>
      </c>
      <c r="B30" s="96">
        <v>2241</v>
      </c>
      <c r="C30" s="96">
        <v>61379</v>
      </c>
      <c r="D30" s="96">
        <v>63620</v>
      </c>
      <c r="E30" s="96">
        <v>65861</v>
      </c>
      <c r="F30" s="96">
        <v>68102</v>
      </c>
      <c r="G30" s="96">
        <v>70343</v>
      </c>
      <c r="H30" s="96">
        <v>72584</v>
      </c>
      <c r="I30" s="96">
        <v>74825</v>
      </c>
      <c r="J30" s="96">
        <v>78889</v>
      </c>
      <c r="K30" s="96">
        <v>82466</v>
      </c>
      <c r="L30" s="96">
        <v>86919</v>
      </c>
      <c r="M30" s="99">
        <v>90495</v>
      </c>
      <c r="N30" s="96">
        <v>4064</v>
      </c>
      <c r="O30" s="96">
        <v>7641</v>
      </c>
      <c r="P30" s="96">
        <v>12094</v>
      </c>
      <c r="Q30" s="96">
        <v>15670</v>
      </c>
    </row>
    <row r="31" spans="1:17" x14ac:dyDescent="0.3">
      <c r="A31" s="97">
        <v>22</v>
      </c>
      <c r="B31" s="96">
        <v>2374</v>
      </c>
      <c r="C31" s="96">
        <v>64668</v>
      </c>
      <c r="D31" s="96">
        <v>67042</v>
      </c>
      <c r="E31" s="96">
        <v>69416</v>
      </c>
      <c r="F31" s="96">
        <v>71790</v>
      </c>
      <c r="G31" s="96">
        <v>74164</v>
      </c>
      <c r="H31" s="96">
        <v>76538</v>
      </c>
      <c r="I31" s="96">
        <v>78912</v>
      </c>
      <c r="J31" s="96">
        <v>83210</v>
      </c>
      <c r="K31" s="96">
        <v>86989</v>
      </c>
      <c r="L31" s="96">
        <v>91624</v>
      </c>
      <c r="M31" s="99">
        <v>95404</v>
      </c>
      <c r="N31" s="96">
        <v>4298</v>
      </c>
      <c r="O31" s="96">
        <v>8077</v>
      </c>
      <c r="P31" s="96">
        <v>12712</v>
      </c>
      <c r="Q31" s="96">
        <v>16492</v>
      </c>
    </row>
    <row r="32" spans="1:17" x14ac:dyDescent="0.3">
      <c r="A32" s="97">
        <v>23</v>
      </c>
      <c r="B32" s="96">
        <v>2442</v>
      </c>
      <c r="C32" s="96">
        <v>68178</v>
      </c>
      <c r="D32" s="96">
        <v>70620</v>
      </c>
      <c r="E32" s="96">
        <v>73062</v>
      </c>
      <c r="F32" s="96">
        <v>75504</v>
      </c>
      <c r="G32" s="96">
        <v>77946</v>
      </c>
      <c r="H32" s="96">
        <v>80388</v>
      </c>
      <c r="I32" s="96">
        <v>82830</v>
      </c>
      <c r="J32" s="96">
        <v>87257</v>
      </c>
      <c r="K32" s="96">
        <v>91154</v>
      </c>
      <c r="L32" s="96">
        <v>95885</v>
      </c>
      <c r="M32" s="99">
        <v>99783</v>
      </c>
      <c r="N32" s="96">
        <v>4427</v>
      </c>
      <c r="O32" s="96">
        <v>8324</v>
      </c>
      <c r="P32" s="96">
        <v>13055</v>
      </c>
      <c r="Q32" s="96">
        <v>16953</v>
      </c>
    </row>
    <row r="33" spans="1:17" x14ac:dyDescent="0.3">
      <c r="A33" s="97">
        <v>24</v>
      </c>
      <c r="B33" s="96">
        <v>2535</v>
      </c>
      <c r="C33" s="96">
        <v>71876</v>
      </c>
      <c r="D33" s="96">
        <v>74411</v>
      </c>
      <c r="E33" s="96">
        <v>76946</v>
      </c>
      <c r="F33" s="96">
        <v>79481</v>
      </c>
      <c r="G33" s="96">
        <v>82016</v>
      </c>
      <c r="H33" s="96">
        <v>84551</v>
      </c>
      <c r="I33" s="96">
        <v>87086</v>
      </c>
      <c r="J33" s="96">
        <v>91675</v>
      </c>
      <c r="K33" s="96">
        <v>95713</v>
      </c>
      <c r="L33" s="96">
        <v>100571</v>
      </c>
      <c r="M33" s="99">
        <v>104610</v>
      </c>
      <c r="N33" s="96">
        <v>4589</v>
      </c>
      <c r="O33" s="96">
        <v>8627</v>
      </c>
      <c r="P33" s="96">
        <v>13485</v>
      </c>
      <c r="Q33" s="96">
        <v>17524</v>
      </c>
    </row>
    <row r="34" spans="1:17" x14ac:dyDescent="0.3">
      <c r="A34" s="97">
        <v>25</v>
      </c>
      <c r="B34" s="96">
        <v>2642</v>
      </c>
      <c r="C34" s="96">
        <v>75897</v>
      </c>
      <c r="D34" s="96">
        <v>78539</v>
      </c>
      <c r="E34" s="96">
        <v>81181</v>
      </c>
      <c r="F34" s="96">
        <v>83823</v>
      </c>
      <c r="G34" s="96">
        <v>86465</v>
      </c>
      <c r="H34" s="96">
        <v>89107</v>
      </c>
      <c r="I34" s="96">
        <v>91749</v>
      </c>
      <c r="J34" s="96">
        <v>96534</v>
      </c>
      <c r="K34" s="96">
        <v>100746</v>
      </c>
      <c r="L34" s="96">
        <v>105751</v>
      </c>
      <c r="M34" s="99">
        <v>109962</v>
      </c>
      <c r="N34" s="96">
        <v>4785</v>
      </c>
      <c r="O34" s="96">
        <v>8997</v>
      </c>
      <c r="P34" s="96">
        <v>14002</v>
      </c>
      <c r="Q34" s="96">
        <v>18213</v>
      </c>
    </row>
    <row r="35" spans="1:17" ht="15" thickBot="1" x14ac:dyDescent="0.35">
      <c r="A35" s="102"/>
      <c r="B35" s="103"/>
      <c r="C35" s="103"/>
      <c r="D35" s="103"/>
      <c r="E35" s="103"/>
      <c r="F35" s="103"/>
      <c r="G35" s="103"/>
      <c r="H35" s="103"/>
      <c r="I35" s="104"/>
      <c r="J35" s="103"/>
      <c r="K35" s="103"/>
      <c r="L35" s="103"/>
      <c r="M35" s="103"/>
      <c r="N35" s="104"/>
      <c r="O35" s="104"/>
      <c r="P35" s="104"/>
      <c r="Q35" s="104"/>
    </row>
    <row r="36" spans="1:17" x14ac:dyDescent="0.3">
      <c r="A36" s="207" t="s">
        <v>91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</row>
    <row r="37" spans="1:17" x14ac:dyDescent="0.3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</row>
    <row r="38" spans="1:17" x14ac:dyDescent="0.3">
      <c r="A38" s="203" t="s">
        <v>92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2"/>
      <c r="O38" s="202"/>
      <c r="P38" s="202"/>
      <c r="Q38" s="202"/>
    </row>
    <row r="39" spans="1:17" x14ac:dyDescent="0.3">
      <c r="A39" s="203" t="s">
        <v>93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2"/>
      <c r="O39" s="202"/>
      <c r="P39" s="202"/>
      <c r="Q39" s="202"/>
    </row>
    <row r="40" spans="1:17" x14ac:dyDescent="0.3">
      <c r="A40" s="209" t="s">
        <v>94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2"/>
      <c r="O40" s="202"/>
      <c r="P40" s="202"/>
      <c r="Q40" s="202"/>
    </row>
    <row r="41" spans="1:17" x14ac:dyDescent="0.3">
      <c r="A41" s="209" t="s">
        <v>95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2"/>
      <c r="O41" s="202"/>
      <c r="P41" s="202"/>
      <c r="Q41" s="202"/>
    </row>
    <row r="42" spans="1:17" ht="15.6" x14ac:dyDescent="0.3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105" t="s">
        <v>40</v>
      </c>
      <c r="N42" s="94"/>
      <c r="O42" s="94"/>
      <c r="P42" s="94"/>
      <c r="Q42" s="94"/>
    </row>
    <row r="43" spans="1:17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105" t="s">
        <v>41</v>
      </c>
      <c r="N43" s="94"/>
      <c r="O43" s="94"/>
      <c r="P43" s="94"/>
      <c r="Q43" s="94"/>
    </row>
    <row r="44" spans="1:17" x14ac:dyDescent="0.3">
      <c r="A44" s="94"/>
      <c r="B44" s="91"/>
      <c r="C44" s="91" t="s">
        <v>42</v>
      </c>
      <c r="D44" s="91" t="s">
        <v>42</v>
      </c>
      <c r="E44" s="91" t="s">
        <v>42</v>
      </c>
      <c r="F44" s="91" t="s">
        <v>42</v>
      </c>
      <c r="G44" s="91" t="s">
        <v>42</v>
      </c>
      <c r="H44" s="91"/>
      <c r="I44" s="92"/>
      <c r="J44" s="91" t="s">
        <v>43</v>
      </c>
      <c r="K44" s="91" t="s">
        <v>44</v>
      </c>
      <c r="L44" s="91" t="s">
        <v>45</v>
      </c>
      <c r="M44" s="93" t="s">
        <v>46</v>
      </c>
      <c r="N44" s="95" t="s">
        <v>96</v>
      </c>
      <c r="O44" s="95" t="s">
        <v>96</v>
      </c>
      <c r="P44" s="95" t="s">
        <v>96</v>
      </c>
      <c r="Q44" s="95" t="s">
        <v>96</v>
      </c>
    </row>
    <row r="45" spans="1:17" x14ac:dyDescent="0.3">
      <c r="A45" s="94"/>
      <c r="B45" s="92" t="s">
        <v>42</v>
      </c>
      <c r="C45" s="91" t="s">
        <v>47</v>
      </c>
      <c r="D45" s="91" t="s">
        <v>84</v>
      </c>
      <c r="E45" s="91" t="s">
        <v>84</v>
      </c>
      <c r="F45" s="91" t="s">
        <v>84</v>
      </c>
      <c r="G45" s="91" t="s">
        <v>84</v>
      </c>
      <c r="H45" s="91" t="s">
        <v>84</v>
      </c>
      <c r="I45" s="91" t="s">
        <v>49</v>
      </c>
      <c r="J45" s="91" t="s">
        <v>40</v>
      </c>
      <c r="K45" s="91" t="s">
        <v>40</v>
      </c>
      <c r="L45" s="91" t="s">
        <v>40</v>
      </c>
      <c r="M45" s="93" t="s">
        <v>40</v>
      </c>
      <c r="N45" s="96" t="s">
        <v>86</v>
      </c>
      <c r="O45" s="96" t="s">
        <v>86</v>
      </c>
      <c r="P45" s="96" t="s">
        <v>85</v>
      </c>
      <c r="Q45" s="96" t="s">
        <v>85</v>
      </c>
    </row>
    <row r="46" spans="1:17" x14ac:dyDescent="0.3">
      <c r="A46" s="97" t="s">
        <v>50</v>
      </c>
      <c r="B46" s="92" t="s">
        <v>51</v>
      </c>
      <c r="C46" s="91" t="s">
        <v>52</v>
      </c>
      <c r="D46" s="91" t="s">
        <v>53</v>
      </c>
      <c r="E46" s="91" t="s">
        <v>54</v>
      </c>
      <c r="F46" s="91" t="s">
        <v>55</v>
      </c>
      <c r="G46" s="91" t="s">
        <v>56</v>
      </c>
      <c r="H46" s="91" t="s">
        <v>57</v>
      </c>
      <c r="I46" s="91" t="s">
        <v>52</v>
      </c>
      <c r="J46" s="91" t="s">
        <v>58</v>
      </c>
      <c r="K46" s="91" t="s">
        <v>58</v>
      </c>
      <c r="L46" s="91" t="s">
        <v>58</v>
      </c>
      <c r="M46" s="93" t="s">
        <v>58</v>
      </c>
      <c r="N46" s="96" t="s">
        <v>87</v>
      </c>
      <c r="O46" s="96" t="s">
        <v>88</v>
      </c>
      <c r="P46" s="96" t="s">
        <v>89</v>
      </c>
      <c r="Q46" s="96" t="s">
        <v>90</v>
      </c>
    </row>
    <row r="47" spans="1:17" x14ac:dyDescent="0.3">
      <c r="A47" s="94"/>
      <c r="B47" s="9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3"/>
      <c r="N47" s="94"/>
      <c r="O47" s="94"/>
      <c r="P47" s="94"/>
      <c r="Q47" s="94"/>
    </row>
    <row r="48" spans="1:17" x14ac:dyDescent="0.3">
      <c r="A48" s="97">
        <v>1</v>
      </c>
      <c r="B48" s="100">
        <v>944</v>
      </c>
      <c r="C48" s="96">
        <v>22260</v>
      </c>
      <c r="D48" s="96">
        <v>23204</v>
      </c>
      <c r="E48" s="96">
        <v>24148</v>
      </c>
      <c r="F48" s="96">
        <v>25092</v>
      </c>
      <c r="G48" s="96">
        <v>26036</v>
      </c>
      <c r="H48" s="96">
        <v>26980</v>
      </c>
      <c r="I48" s="96">
        <v>27924</v>
      </c>
      <c r="J48" s="96">
        <v>29629</v>
      </c>
      <c r="K48" s="96">
        <v>31128</v>
      </c>
      <c r="L48" s="96">
        <v>33836</v>
      </c>
      <c r="M48" s="99">
        <v>35336</v>
      </c>
      <c r="N48" s="101">
        <v>1705</v>
      </c>
      <c r="O48" s="101">
        <v>3204</v>
      </c>
      <c r="P48" s="101">
        <v>5912</v>
      </c>
      <c r="Q48" s="101">
        <v>7412</v>
      </c>
    </row>
    <row r="49" spans="1:17" x14ac:dyDescent="0.3">
      <c r="A49" s="97">
        <v>2</v>
      </c>
      <c r="B49" s="100">
        <v>994</v>
      </c>
      <c r="C49" s="96">
        <v>23081</v>
      </c>
      <c r="D49" s="96">
        <v>24075</v>
      </c>
      <c r="E49" s="96">
        <v>25069</v>
      </c>
      <c r="F49" s="96">
        <v>26063</v>
      </c>
      <c r="G49" s="96">
        <v>27057</v>
      </c>
      <c r="H49" s="96">
        <v>28051</v>
      </c>
      <c r="I49" s="96">
        <v>29045</v>
      </c>
      <c r="J49" s="96">
        <v>30847</v>
      </c>
      <c r="K49" s="96">
        <v>32433</v>
      </c>
      <c r="L49" s="96">
        <v>35216</v>
      </c>
      <c r="M49" s="99">
        <v>36802</v>
      </c>
      <c r="N49" s="101">
        <v>1802</v>
      </c>
      <c r="O49" s="101">
        <v>3388</v>
      </c>
      <c r="P49" s="101">
        <v>6171</v>
      </c>
      <c r="Q49" s="101">
        <v>7757</v>
      </c>
    </row>
    <row r="50" spans="1:17" x14ac:dyDescent="0.3">
      <c r="A50" s="97">
        <v>3</v>
      </c>
      <c r="B50" s="100">
        <v>1037</v>
      </c>
      <c r="C50" s="96">
        <v>24230</v>
      </c>
      <c r="D50" s="96">
        <v>25267</v>
      </c>
      <c r="E50" s="96">
        <v>26304</v>
      </c>
      <c r="F50" s="96">
        <v>27341</v>
      </c>
      <c r="G50" s="96">
        <v>28378</v>
      </c>
      <c r="H50" s="96">
        <v>29415</v>
      </c>
      <c r="I50" s="96">
        <v>30452</v>
      </c>
      <c r="J50" s="96">
        <v>32332</v>
      </c>
      <c r="K50" s="96">
        <v>33987</v>
      </c>
      <c r="L50" s="96">
        <v>36827</v>
      </c>
      <c r="M50" s="99">
        <v>38483</v>
      </c>
      <c r="N50" s="101">
        <v>1880</v>
      </c>
      <c r="O50" s="101">
        <v>3535</v>
      </c>
      <c r="P50" s="101">
        <v>6375</v>
      </c>
      <c r="Q50" s="101">
        <v>8031</v>
      </c>
    </row>
    <row r="51" spans="1:17" x14ac:dyDescent="0.3">
      <c r="A51" s="97">
        <v>4</v>
      </c>
      <c r="B51" s="100">
        <v>1093</v>
      </c>
      <c r="C51" s="96">
        <v>25329</v>
      </c>
      <c r="D51" s="96">
        <v>26422</v>
      </c>
      <c r="E51" s="96">
        <v>27515</v>
      </c>
      <c r="F51" s="96">
        <v>28608</v>
      </c>
      <c r="G51" s="96">
        <v>29701</v>
      </c>
      <c r="H51" s="96">
        <v>30794</v>
      </c>
      <c r="I51" s="96">
        <v>31887</v>
      </c>
      <c r="J51" s="96">
        <v>33997</v>
      </c>
      <c r="K51" s="96">
        <v>35602</v>
      </c>
      <c r="L51" s="96">
        <v>38520</v>
      </c>
      <c r="M51" s="99">
        <v>40125</v>
      </c>
      <c r="N51" s="101">
        <v>2110</v>
      </c>
      <c r="O51" s="101">
        <v>3715</v>
      </c>
      <c r="P51" s="101">
        <v>6633</v>
      </c>
      <c r="Q51" s="101">
        <v>8238</v>
      </c>
    </row>
    <row r="52" spans="1:17" x14ac:dyDescent="0.3">
      <c r="A52" s="97">
        <v>5</v>
      </c>
      <c r="B52" s="100">
        <v>1147</v>
      </c>
      <c r="C52" s="96">
        <v>26541</v>
      </c>
      <c r="D52" s="96">
        <v>27688</v>
      </c>
      <c r="E52" s="96">
        <v>28835</v>
      </c>
      <c r="F52" s="96">
        <v>29982</v>
      </c>
      <c r="G52" s="96">
        <v>31129</v>
      </c>
      <c r="H52" s="96">
        <v>32276</v>
      </c>
      <c r="I52" s="96">
        <v>33423</v>
      </c>
      <c r="J52" s="96">
        <v>35503</v>
      </c>
      <c r="K52" s="96">
        <v>37330</v>
      </c>
      <c r="L52" s="96">
        <v>40327</v>
      </c>
      <c r="M52" s="99">
        <v>42156</v>
      </c>
      <c r="N52" s="101">
        <v>2080</v>
      </c>
      <c r="O52" s="101">
        <v>3907</v>
      </c>
      <c r="P52" s="101">
        <v>6904</v>
      </c>
      <c r="Q52" s="101">
        <v>8733</v>
      </c>
    </row>
    <row r="53" spans="1:17" x14ac:dyDescent="0.3">
      <c r="A53" s="97">
        <v>6</v>
      </c>
      <c r="B53" s="100">
        <v>1210</v>
      </c>
      <c r="C53" s="96">
        <v>27944</v>
      </c>
      <c r="D53" s="96">
        <v>29154</v>
      </c>
      <c r="E53" s="96">
        <v>30364</v>
      </c>
      <c r="F53" s="96">
        <v>31574</v>
      </c>
      <c r="G53" s="96">
        <v>32784</v>
      </c>
      <c r="H53" s="96">
        <v>33994</v>
      </c>
      <c r="I53" s="96">
        <v>35204</v>
      </c>
      <c r="J53" s="96">
        <v>37394</v>
      </c>
      <c r="K53" s="96">
        <v>39324</v>
      </c>
      <c r="L53" s="96">
        <v>42405</v>
      </c>
      <c r="M53" s="99">
        <v>44335</v>
      </c>
      <c r="N53" s="101">
        <v>2190</v>
      </c>
      <c r="O53" s="101">
        <v>4120</v>
      </c>
      <c r="P53" s="101">
        <v>7201</v>
      </c>
      <c r="Q53" s="101">
        <v>9131</v>
      </c>
    </row>
    <row r="54" spans="1:17" x14ac:dyDescent="0.3">
      <c r="A54" s="97">
        <v>7</v>
      </c>
      <c r="B54" s="96">
        <v>1257</v>
      </c>
      <c r="C54" s="96">
        <v>29539</v>
      </c>
      <c r="D54" s="96">
        <v>30796</v>
      </c>
      <c r="E54" s="96">
        <v>32053</v>
      </c>
      <c r="F54" s="96">
        <v>33310</v>
      </c>
      <c r="G54" s="96">
        <v>34567</v>
      </c>
      <c r="H54" s="96">
        <v>35824</v>
      </c>
      <c r="I54" s="96">
        <v>37081</v>
      </c>
      <c r="J54" s="96">
        <v>39359</v>
      </c>
      <c r="K54" s="96">
        <v>41363</v>
      </c>
      <c r="L54" s="96">
        <v>44509</v>
      </c>
      <c r="M54" s="99">
        <v>46513</v>
      </c>
      <c r="N54" s="101">
        <v>2278</v>
      </c>
      <c r="O54" s="101">
        <v>4282</v>
      </c>
      <c r="P54" s="101">
        <v>7428</v>
      </c>
      <c r="Q54" s="101">
        <v>9432</v>
      </c>
    </row>
    <row r="55" spans="1:17" x14ac:dyDescent="0.3">
      <c r="A55" s="97">
        <v>8</v>
      </c>
      <c r="B55" s="96">
        <v>1306</v>
      </c>
      <c r="C55" s="96">
        <v>31218</v>
      </c>
      <c r="D55" s="96">
        <v>32524</v>
      </c>
      <c r="E55" s="96">
        <v>33830</v>
      </c>
      <c r="F55" s="96">
        <v>35136</v>
      </c>
      <c r="G55" s="96">
        <v>36442</v>
      </c>
      <c r="H55" s="96">
        <v>37748</v>
      </c>
      <c r="I55" s="96">
        <v>39054</v>
      </c>
      <c r="J55" s="96">
        <v>41420</v>
      </c>
      <c r="K55" s="96">
        <v>43504</v>
      </c>
      <c r="L55" s="96">
        <v>46717</v>
      </c>
      <c r="M55" s="99">
        <v>48800</v>
      </c>
      <c r="N55" s="101">
        <v>2366</v>
      </c>
      <c r="O55" s="101">
        <v>4450</v>
      </c>
      <c r="P55" s="101">
        <v>7663</v>
      </c>
      <c r="Q55" s="101">
        <v>9746</v>
      </c>
    </row>
    <row r="56" spans="1:17" x14ac:dyDescent="0.3">
      <c r="A56" s="97">
        <v>9</v>
      </c>
      <c r="B56" s="96">
        <v>1364</v>
      </c>
      <c r="C56" s="96">
        <v>32974</v>
      </c>
      <c r="D56" s="96">
        <v>34338</v>
      </c>
      <c r="E56" s="96">
        <v>35702</v>
      </c>
      <c r="F56" s="96">
        <v>37066</v>
      </c>
      <c r="G56" s="96">
        <v>38430</v>
      </c>
      <c r="H56" s="96">
        <v>39794</v>
      </c>
      <c r="I56" s="96">
        <v>41158</v>
      </c>
      <c r="J56" s="96">
        <v>43631</v>
      </c>
      <c r="K56" s="96">
        <v>45808</v>
      </c>
      <c r="L56" s="96">
        <v>49107</v>
      </c>
      <c r="M56" s="99">
        <v>51282</v>
      </c>
      <c r="N56" s="101">
        <v>2473</v>
      </c>
      <c r="O56" s="101">
        <v>4650</v>
      </c>
      <c r="P56" s="101">
        <v>7949</v>
      </c>
      <c r="Q56" s="101">
        <v>10124</v>
      </c>
    </row>
    <row r="57" spans="1:17" x14ac:dyDescent="0.3">
      <c r="A57" s="97">
        <v>10</v>
      </c>
      <c r="B57" s="96">
        <v>1433</v>
      </c>
      <c r="C57" s="96">
        <v>34861</v>
      </c>
      <c r="D57" s="96">
        <v>36294</v>
      </c>
      <c r="E57" s="96">
        <v>37727</v>
      </c>
      <c r="F57" s="96">
        <v>39160</v>
      </c>
      <c r="G57" s="96">
        <v>40593</v>
      </c>
      <c r="H57" s="96">
        <v>42026</v>
      </c>
      <c r="I57" s="96">
        <v>43459</v>
      </c>
      <c r="J57" s="96">
        <v>46050</v>
      </c>
      <c r="K57" s="96">
        <v>48333</v>
      </c>
      <c r="L57" s="96">
        <v>51718</v>
      </c>
      <c r="M57" s="99">
        <v>53999</v>
      </c>
      <c r="N57" s="101">
        <v>2591</v>
      </c>
      <c r="O57" s="101">
        <v>4874</v>
      </c>
      <c r="P57" s="101">
        <v>8259</v>
      </c>
      <c r="Q57" s="101">
        <v>10540</v>
      </c>
    </row>
    <row r="58" spans="1:17" x14ac:dyDescent="0.3">
      <c r="A58" s="97">
        <v>11</v>
      </c>
      <c r="B58" s="96">
        <v>1491</v>
      </c>
      <c r="C58" s="96">
        <v>36936</v>
      </c>
      <c r="D58" s="96">
        <v>38427</v>
      </c>
      <c r="E58" s="96">
        <v>39918</v>
      </c>
      <c r="F58" s="96">
        <v>41409</v>
      </c>
      <c r="G58" s="96">
        <v>42900</v>
      </c>
      <c r="H58" s="96">
        <v>44391</v>
      </c>
      <c r="I58" s="96">
        <v>45882</v>
      </c>
      <c r="J58" s="96">
        <v>48581</v>
      </c>
      <c r="K58" s="96">
        <v>50956</v>
      </c>
      <c r="L58" s="96">
        <v>54425</v>
      </c>
      <c r="M58" s="99">
        <v>56800</v>
      </c>
      <c r="N58" s="101">
        <v>2699</v>
      </c>
      <c r="O58" s="101">
        <v>5074</v>
      </c>
      <c r="P58" s="101">
        <v>8543</v>
      </c>
      <c r="Q58" s="101">
        <v>10918</v>
      </c>
    </row>
    <row r="59" spans="1:17" x14ac:dyDescent="0.3">
      <c r="A59" s="97">
        <v>12</v>
      </c>
      <c r="B59" s="96">
        <v>1557</v>
      </c>
      <c r="C59" s="96">
        <v>39005</v>
      </c>
      <c r="D59" s="96">
        <v>40562</v>
      </c>
      <c r="E59" s="96">
        <v>42119</v>
      </c>
      <c r="F59" s="96">
        <v>43676</v>
      </c>
      <c r="G59" s="96">
        <v>45233</v>
      </c>
      <c r="H59" s="96">
        <v>46790</v>
      </c>
      <c r="I59" s="96">
        <v>48347</v>
      </c>
      <c r="J59" s="96">
        <v>51172</v>
      </c>
      <c r="K59" s="96">
        <v>53656</v>
      </c>
      <c r="L59" s="96">
        <v>57218</v>
      </c>
      <c r="M59" s="99">
        <v>59705</v>
      </c>
      <c r="N59" s="101">
        <v>2825</v>
      </c>
      <c r="O59" s="101">
        <v>5309</v>
      </c>
      <c r="P59" s="101">
        <v>8871</v>
      </c>
      <c r="Q59" s="101">
        <v>11358</v>
      </c>
    </row>
    <row r="60" spans="1:17" x14ac:dyDescent="0.3">
      <c r="A60" s="97">
        <v>13</v>
      </c>
      <c r="B60" s="96">
        <v>1626</v>
      </c>
      <c r="C60" s="96">
        <v>41348</v>
      </c>
      <c r="D60" s="96">
        <v>42974</v>
      </c>
      <c r="E60" s="96">
        <v>44600</v>
      </c>
      <c r="F60" s="96">
        <v>46226</v>
      </c>
      <c r="G60" s="96">
        <v>47852</v>
      </c>
      <c r="H60" s="96">
        <v>49478</v>
      </c>
      <c r="I60" s="96">
        <v>51104</v>
      </c>
      <c r="J60" s="96">
        <v>54045</v>
      </c>
      <c r="K60" s="96">
        <v>56634</v>
      </c>
      <c r="L60" s="96">
        <v>60287</v>
      </c>
      <c r="M60" s="99">
        <v>62877</v>
      </c>
      <c r="N60" s="101">
        <v>2941</v>
      </c>
      <c r="O60" s="101">
        <v>5530</v>
      </c>
      <c r="P60" s="101">
        <v>9183</v>
      </c>
      <c r="Q60" s="101">
        <v>11773</v>
      </c>
    </row>
    <row r="61" spans="1:17" x14ac:dyDescent="0.3">
      <c r="A61" s="97">
        <v>14</v>
      </c>
      <c r="B61" s="96">
        <v>1705</v>
      </c>
      <c r="C61" s="96">
        <v>43739</v>
      </c>
      <c r="D61" s="96">
        <v>45444</v>
      </c>
      <c r="E61" s="96">
        <v>47149</v>
      </c>
      <c r="F61" s="96">
        <v>48854</v>
      </c>
      <c r="G61" s="96">
        <v>50559</v>
      </c>
      <c r="H61" s="96">
        <v>52264</v>
      </c>
      <c r="I61" s="96">
        <v>53969</v>
      </c>
      <c r="J61" s="96">
        <v>57051</v>
      </c>
      <c r="K61" s="96">
        <v>59764</v>
      </c>
      <c r="L61" s="96">
        <v>63523</v>
      </c>
      <c r="M61" s="99">
        <v>66237</v>
      </c>
      <c r="N61" s="101">
        <v>3082</v>
      </c>
      <c r="O61" s="101">
        <v>5795</v>
      </c>
      <c r="P61" s="101">
        <v>9554</v>
      </c>
      <c r="Q61" s="101">
        <v>12268</v>
      </c>
    </row>
    <row r="62" spans="1:17" x14ac:dyDescent="0.3">
      <c r="A62" s="97">
        <v>15</v>
      </c>
      <c r="B62" s="96">
        <v>1773</v>
      </c>
      <c r="C62" s="96">
        <v>46270</v>
      </c>
      <c r="D62" s="96">
        <v>48043</v>
      </c>
      <c r="E62" s="96">
        <v>49816</v>
      </c>
      <c r="F62" s="96">
        <v>51589</v>
      </c>
      <c r="G62" s="96">
        <v>53362</v>
      </c>
      <c r="H62" s="96">
        <v>55135</v>
      </c>
      <c r="I62" s="96">
        <v>56908</v>
      </c>
      <c r="J62" s="96">
        <v>60117</v>
      </c>
      <c r="K62" s="96">
        <v>62942</v>
      </c>
      <c r="L62" s="96">
        <v>66802</v>
      </c>
      <c r="M62" s="99">
        <v>69627</v>
      </c>
      <c r="N62" s="101">
        <v>3209</v>
      </c>
      <c r="O62" s="101">
        <v>6034</v>
      </c>
      <c r="P62" s="101">
        <v>9894</v>
      </c>
      <c r="Q62" s="101">
        <v>12719</v>
      </c>
    </row>
    <row r="63" spans="1:17" x14ac:dyDescent="0.3">
      <c r="A63" s="97">
        <v>16</v>
      </c>
      <c r="B63" s="96">
        <v>1854</v>
      </c>
      <c r="C63" s="96">
        <v>48894</v>
      </c>
      <c r="D63" s="96">
        <v>50748</v>
      </c>
      <c r="E63" s="96">
        <v>52602</v>
      </c>
      <c r="F63" s="96">
        <v>54456</v>
      </c>
      <c r="G63" s="96">
        <v>56310</v>
      </c>
      <c r="H63" s="96">
        <v>58164</v>
      </c>
      <c r="I63" s="96">
        <v>60018</v>
      </c>
      <c r="J63" s="96">
        <v>63373</v>
      </c>
      <c r="K63" s="96">
        <v>66327</v>
      </c>
      <c r="L63" s="96">
        <v>70292</v>
      </c>
      <c r="M63" s="99">
        <v>73245</v>
      </c>
      <c r="N63" s="101">
        <v>3355</v>
      </c>
      <c r="O63" s="101">
        <v>6309</v>
      </c>
      <c r="P63" s="101">
        <v>10274</v>
      </c>
      <c r="Q63" s="101">
        <v>13227</v>
      </c>
    </row>
    <row r="64" spans="1:17" x14ac:dyDescent="0.3">
      <c r="A64" s="97">
        <v>17</v>
      </c>
      <c r="B64" s="96">
        <v>1952</v>
      </c>
      <c r="C64" s="96">
        <v>51656</v>
      </c>
      <c r="D64" s="96">
        <v>53608</v>
      </c>
      <c r="E64" s="96">
        <v>55560</v>
      </c>
      <c r="F64" s="96">
        <v>57512</v>
      </c>
      <c r="G64" s="96">
        <v>59464</v>
      </c>
      <c r="H64" s="96">
        <v>61416</v>
      </c>
      <c r="I64" s="96">
        <v>63368</v>
      </c>
      <c r="J64" s="96">
        <v>66900</v>
      </c>
      <c r="K64" s="96">
        <v>70005</v>
      </c>
      <c r="L64" s="96">
        <v>74109</v>
      </c>
      <c r="M64" s="99">
        <v>77216</v>
      </c>
      <c r="N64" s="101">
        <v>3532</v>
      </c>
      <c r="O64" s="101">
        <v>6637</v>
      </c>
      <c r="P64" s="101">
        <v>10741</v>
      </c>
      <c r="Q64" s="101">
        <v>13848</v>
      </c>
    </row>
    <row r="65" spans="1:17" x14ac:dyDescent="0.3">
      <c r="A65" s="97">
        <v>18</v>
      </c>
      <c r="B65" s="96">
        <v>2050</v>
      </c>
      <c r="C65" s="96">
        <v>54604</v>
      </c>
      <c r="D65" s="96">
        <v>56654</v>
      </c>
      <c r="E65" s="96">
        <v>58704</v>
      </c>
      <c r="F65" s="96">
        <v>60754</v>
      </c>
      <c r="G65" s="96">
        <v>62804</v>
      </c>
      <c r="H65" s="96">
        <v>64854</v>
      </c>
      <c r="I65" s="96">
        <v>66904</v>
      </c>
      <c r="J65" s="96">
        <v>70616</v>
      </c>
      <c r="K65" s="96">
        <v>73883</v>
      </c>
      <c r="L65" s="96">
        <v>78126</v>
      </c>
      <c r="M65" s="99">
        <v>81395</v>
      </c>
      <c r="N65" s="101">
        <v>3712</v>
      </c>
      <c r="O65" s="101">
        <v>6979</v>
      </c>
      <c r="P65" s="101">
        <v>11222</v>
      </c>
      <c r="Q65" s="101">
        <v>14491</v>
      </c>
    </row>
    <row r="66" spans="1:17" x14ac:dyDescent="0.3">
      <c r="A66" s="97">
        <v>19</v>
      </c>
      <c r="B66" s="96">
        <v>2139</v>
      </c>
      <c r="C66" s="96">
        <v>57595</v>
      </c>
      <c r="D66" s="96">
        <v>59734</v>
      </c>
      <c r="E66" s="96">
        <v>61873</v>
      </c>
      <c r="F66" s="96">
        <v>64012</v>
      </c>
      <c r="G66" s="96">
        <v>66151</v>
      </c>
      <c r="H66" s="96">
        <v>68290</v>
      </c>
      <c r="I66" s="96">
        <v>70429</v>
      </c>
      <c r="J66" s="96">
        <v>74304</v>
      </c>
      <c r="K66" s="96">
        <v>77714</v>
      </c>
      <c r="L66" s="96">
        <v>82079</v>
      </c>
      <c r="M66" s="99">
        <v>85490</v>
      </c>
      <c r="N66" s="101">
        <v>3875</v>
      </c>
      <c r="O66" s="101">
        <v>7285</v>
      </c>
      <c r="P66" s="101">
        <v>11650</v>
      </c>
      <c r="Q66" s="101">
        <v>15061</v>
      </c>
    </row>
    <row r="67" spans="1:17" x14ac:dyDescent="0.3">
      <c r="A67" s="97">
        <v>20</v>
      </c>
      <c r="B67" s="96">
        <v>2236</v>
      </c>
      <c r="C67" s="96">
        <v>60563</v>
      </c>
      <c r="D67" s="96">
        <v>62799</v>
      </c>
      <c r="E67" s="96">
        <v>65035</v>
      </c>
      <c r="F67" s="96">
        <v>67271</v>
      </c>
      <c r="G67" s="96">
        <v>69507</v>
      </c>
      <c r="H67" s="96">
        <v>71743</v>
      </c>
      <c r="I67" s="96">
        <v>73979</v>
      </c>
      <c r="J67" s="96">
        <v>78034</v>
      </c>
      <c r="K67" s="96">
        <v>81600</v>
      </c>
      <c r="L67" s="96">
        <v>86105</v>
      </c>
      <c r="M67" s="99">
        <v>89673</v>
      </c>
      <c r="N67" s="101">
        <v>4055</v>
      </c>
      <c r="O67" s="101">
        <v>7621</v>
      </c>
      <c r="P67" s="101">
        <v>12126</v>
      </c>
      <c r="Q67" s="101">
        <v>15694</v>
      </c>
    </row>
    <row r="68" spans="1:17" x14ac:dyDescent="0.3">
      <c r="A68" s="97">
        <v>21</v>
      </c>
      <c r="B68" s="96">
        <v>2331</v>
      </c>
      <c r="C68" s="96">
        <v>63834</v>
      </c>
      <c r="D68" s="96">
        <v>66165</v>
      </c>
      <c r="E68" s="96">
        <v>68496</v>
      </c>
      <c r="F68" s="96">
        <v>70827</v>
      </c>
      <c r="G68" s="96">
        <v>73158</v>
      </c>
      <c r="H68" s="96">
        <v>75489</v>
      </c>
      <c r="I68" s="96">
        <v>77820</v>
      </c>
      <c r="J68" s="96">
        <v>82047</v>
      </c>
      <c r="K68" s="96">
        <v>85767</v>
      </c>
      <c r="L68" s="96">
        <v>90398</v>
      </c>
      <c r="M68" s="99">
        <v>94117</v>
      </c>
      <c r="N68" s="101">
        <v>4227</v>
      </c>
      <c r="O68" s="101">
        <v>7947</v>
      </c>
      <c r="P68" s="101">
        <v>12578</v>
      </c>
      <c r="Q68" s="101">
        <v>16297</v>
      </c>
    </row>
    <row r="69" spans="1:17" x14ac:dyDescent="0.3">
      <c r="A69" s="97">
        <v>22</v>
      </c>
      <c r="B69" s="96">
        <v>2469</v>
      </c>
      <c r="C69" s="96">
        <v>67255</v>
      </c>
      <c r="D69" s="96">
        <v>69724</v>
      </c>
      <c r="E69" s="96">
        <v>72193</v>
      </c>
      <c r="F69" s="96">
        <v>74662</v>
      </c>
      <c r="G69" s="96">
        <v>77131</v>
      </c>
      <c r="H69" s="96">
        <v>79600</v>
      </c>
      <c r="I69" s="96">
        <v>82069</v>
      </c>
      <c r="J69" s="96">
        <v>86539</v>
      </c>
      <c r="K69" s="96">
        <v>90469</v>
      </c>
      <c r="L69" s="96">
        <v>95289</v>
      </c>
      <c r="M69" s="99">
        <v>99221</v>
      </c>
      <c r="N69" s="101">
        <v>4470</v>
      </c>
      <c r="O69" s="101">
        <v>8400</v>
      </c>
      <c r="P69" s="101">
        <v>13220</v>
      </c>
      <c r="Q69" s="101">
        <v>17152</v>
      </c>
    </row>
    <row r="70" spans="1:17" x14ac:dyDescent="0.3">
      <c r="A70" s="97">
        <v>23</v>
      </c>
      <c r="B70" s="96">
        <v>2540</v>
      </c>
      <c r="C70" s="96">
        <v>70905</v>
      </c>
      <c r="D70" s="96">
        <v>73445</v>
      </c>
      <c r="E70" s="96">
        <v>75985</v>
      </c>
      <c r="F70" s="96">
        <v>78525</v>
      </c>
      <c r="G70" s="96">
        <v>81065</v>
      </c>
      <c r="H70" s="96">
        <v>83605</v>
      </c>
      <c r="I70" s="96">
        <v>86145</v>
      </c>
      <c r="J70" s="96">
        <v>90749</v>
      </c>
      <c r="K70" s="96">
        <v>94802</v>
      </c>
      <c r="L70" s="96">
        <v>99722</v>
      </c>
      <c r="M70" s="99">
        <v>103776</v>
      </c>
      <c r="N70" s="101">
        <v>4604</v>
      </c>
      <c r="O70" s="101">
        <v>8657</v>
      </c>
      <c r="P70" s="101">
        <v>13577</v>
      </c>
      <c r="Q70" s="101">
        <v>17631</v>
      </c>
    </row>
    <row r="71" spans="1:17" x14ac:dyDescent="0.3">
      <c r="A71" s="97">
        <v>24</v>
      </c>
      <c r="B71" s="96">
        <v>2636</v>
      </c>
      <c r="C71" s="96">
        <v>74751</v>
      </c>
      <c r="D71" s="96">
        <v>77387</v>
      </c>
      <c r="E71" s="96">
        <v>80023</v>
      </c>
      <c r="F71" s="96">
        <v>82659</v>
      </c>
      <c r="G71" s="96">
        <v>85295</v>
      </c>
      <c r="H71" s="96">
        <v>87931</v>
      </c>
      <c r="I71" s="96">
        <v>90567</v>
      </c>
      <c r="J71" s="96">
        <v>95340</v>
      </c>
      <c r="K71" s="96">
        <v>99539</v>
      </c>
      <c r="L71" s="96">
        <v>104591</v>
      </c>
      <c r="M71" s="99">
        <v>108792</v>
      </c>
      <c r="N71" s="101">
        <v>4773</v>
      </c>
      <c r="O71" s="101">
        <v>8972</v>
      </c>
      <c r="P71" s="101">
        <v>14024</v>
      </c>
      <c r="Q71" s="101">
        <v>18225</v>
      </c>
    </row>
    <row r="72" spans="1:17" x14ac:dyDescent="0.3">
      <c r="A72" s="97">
        <v>25</v>
      </c>
      <c r="B72" s="96">
        <v>2748</v>
      </c>
      <c r="C72" s="96">
        <v>78933</v>
      </c>
      <c r="D72" s="96">
        <v>81681</v>
      </c>
      <c r="E72" s="96">
        <v>84429</v>
      </c>
      <c r="F72" s="96">
        <v>87177</v>
      </c>
      <c r="G72" s="96">
        <v>89925</v>
      </c>
      <c r="H72" s="96">
        <v>92673</v>
      </c>
      <c r="I72" s="96">
        <v>95421</v>
      </c>
      <c r="J72" s="96">
        <v>100397</v>
      </c>
      <c r="K72" s="96">
        <v>104778</v>
      </c>
      <c r="L72" s="96">
        <v>109983</v>
      </c>
      <c r="M72" s="99">
        <v>114363</v>
      </c>
      <c r="N72" s="101">
        <v>4976</v>
      </c>
      <c r="O72" s="101">
        <v>9357</v>
      </c>
      <c r="P72" s="101">
        <v>14562</v>
      </c>
      <c r="Q72" s="101">
        <v>18942</v>
      </c>
    </row>
    <row r="73" spans="1:17" ht="15" thickBot="1" x14ac:dyDescent="0.35">
      <c r="A73" s="102"/>
      <c r="B73" s="103"/>
      <c r="C73" s="103"/>
      <c r="D73" s="103"/>
      <c r="E73" s="103"/>
      <c r="F73" s="103"/>
      <c r="G73" s="103"/>
      <c r="H73" s="103"/>
      <c r="I73" s="104"/>
      <c r="J73" s="103"/>
      <c r="K73" s="103"/>
      <c r="L73" s="103"/>
      <c r="M73" s="103"/>
      <c r="N73" s="104"/>
      <c r="O73" s="104"/>
      <c r="P73" s="104"/>
      <c r="Q73" s="104"/>
    </row>
    <row r="74" spans="1:17" x14ac:dyDescent="0.3">
      <c r="A74" s="210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</row>
    <row r="75" spans="1:17" ht="15" customHeight="1" x14ac:dyDescent="0.3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</row>
    <row r="76" spans="1:17" x14ac:dyDescent="0.3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</row>
    <row r="77" spans="1:17" x14ac:dyDescent="0.3">
      <c r="A77" s="201" t="s">
        <v>92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2"/>
      <c r="O77" s="202"/>
      <c r="P77" s="202"/>
      <c r="Q77" s="202"/>
    </row>
    <row r="78" spans="1:17" x14ac:dyDescent="0.3">
      <c r="A78" s="203" t="s">
        <v>93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2"/>
      <c r="O78" s="202"/>
      <c r="P78" s="202"/>
      <c r="Q78" s="202"/>
    </row>
    <row r="79" spans="1:17" x14ac:dyDescent="0.3">
      <c r="A79" s="204" t="s">
        <v>97</v>
      </c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2"/>
      <c r="O79" s="202"/>
      <c r="P79" s="202"/>
      <c r="Q79" s="202"/>
    </row>
    <row r="80" spans="1:17" x14ac:dyDescent="0.3">
      <c r="A80" s="204" t="s">
        <v>98</v>
      </c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2"/>
      <c r="O80" s="202"/>
      <c r="P80" s="202"/>
      <c r="Q80" s="202"/>
    </row>
    <row r="81" spans="1:20" x14ac:dyDescent="0.3">
      <c r="A81" s="106">
        <v>2075</v>
      </c>
      <c r="B81" s="94"/>
      <c r="C81" s="97" t="s">
        <v>99</v>
      </c>
      <c r="D81" s="94"/>
      <c r="E81" s="94"/>
      <c r="F81" s="94"/>
      <c r="G81" s="94"/>
      <c r="H81" s="94"/>
      <c r="I81" s="94"/>
      <c r="J81" s="94"/>
      <c r="K81" s="94"/>
      <c r="L81" s="94"/>
      <c r="M81" s="105" t="s">
        <v>40</v>
      </c>
      <c r="N81" s="94"/>
      <c r="O81" s="94"/>
      <c r="P81" s="107"/>
      <c r="Q81" s="101"/>
    </row>
    <row r="82" spans="1:20" x14ac:dyDescent="0.3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105" t="s">
        <v>41</v>
      </c>
      <c r="N82" s="96"/>
      <c r="O82" s="96"/>
      <c r="P82" s="96"/>
      <c r="Q82" s="94"/>
    </row>
    <row r="83" spans="1:20" x14ac:dyDescent="0.3">
      <c r="A83" s="94"/>
      <c r="B83" s="94"/>
      <c r="C83" s="95" t="s">
        <v>42</v>
      </c>
      <c r="D83" s="95" t="s">
        <v>42</v>
      </c>
      <c r="E83" s="95" t="s">
        <v>42</v>
      </c>
      <c r="F83" s="95" t="s">
        <v>42</v>
      </c>
      <c r="G83" s="95" t="s">
        <v>42</v>
      </c>
      <c r="H83" s="94"/>
      <c r="I83" s="94"/>
      <c r="J83" s="95" t="s">
        <v>43</v>
      </c>
      <c r="K83" s="95" t="s">
        <v>44</v>
      </c>
      <c r="L83" s="95" t="s">
        <v>45</v>
      </c>
      <c r="M83" s="105" t="s">
        <v>46</v>
      </c>
      <c r="N83" s="96" t="s">
        <v>96</v>
      </c>
      <c r="O83" s="96" t="s">
        <v>96</v>
      </c>
      <c r="P83" s="96" t="s">
        <v>96</v>
      </c>
      <c r="Q83" s="95" t="s">
        <v>96</v>
      </c>
    </row>
    <row r="84" spans="1:20" x14ac:dyDescent="0.3">
      <c r="A84" s="94"/>
      <c r="B84" s="96" t="s">
        <v>42</v>
      </c>
      <c r="C84" s="95" t="s">
        <v>47</v>
      </c>
      <c r="D84" s="95" t="s">
        <v>84</v>
      </c>
      <c r="E84" s="95" t="s">
        <v>84</v>
      </c>
      <c r="F84" s="95" t="s">
        <v>84</v>
      </c>
      <c r="G84" s="95" t="s">
        <v>84</v>
      </c>
      <c r="H84" s="95" t="s">
        <v>84</v>
      </c>
      <c r="I84" s="95" t="s">
        <v>49</v>
      </c>
      <c r="J84" s="95" t="s">
        <v>40</v>
      </c>
      <c r="K84" s="95" t="s">
        <v>40</v>
      </c>
      <c r="L84" s="95" t="s">
        <v>40</v>
      </c>
      <c r="M84" s="105" t="s">
        <v>40</v>
      </c>
      <c r="N84" s="96" t="s">
        <v>86</v>
      </c>
      <c r="O84" s="96" t="s">
        <v>86</v>
      </c>
      <c r="P84" s="96" t="s">
        <v>86</v>
      </c>
      <c r="Q84" s="96" t="s">
        <v>85</v>
      </c>
    </row>
    <row r="85" spans="1:20" x14ac:dyDescent="0.3">
      <c r="A85" s="97" t="s">
        <v>50</v>
      </c>
      <c r="B85" s="96" t="s">
        <v>51</v>
      </c>
      <c r="C85" s="95" t="s">
        <v>52</v>
      </c>
      <c r="D85" s="95" t="s">
        <v>53</v>
      </c>
      <c r="E85" s="95" t="s">
        <v>54</v>
      </c>
      <c r="F85" s="95" t="s">
        <v>55</v>
      </c>
      <c r="G85" s="95" t="s">
        <v>56</v>
      </c>
      <c r="H85" s="95" t="s">
        <v>57</v>
      </c>
      <c r="I85" s="95" t="s">
        <v>52</v>
      </c>
      <c r="J85" s="95" t="s">
        <v>58</v>
      </c>
      <c r="K85" s="95" t="s">
        <v>58</v>
      </c>
      <c r="L85" s="95" t="s">
        <v>58</v>
      </c>
      <c r="M85" s="105" t="s">
        <v>58</v>
      </c>
      <c r="N85" s="96" t="s">
        <v>87</v>
      </c>
      <c r="O85" s="96" t="s">
        <v>88</v>
      </c>
      <c r="P85" s="96" t="s">
        <v>89</v>
      </c>
      <c r="Q85" s="96" t="s">
        <v>90</v>
      </c>
    </row>
    <row r="86" spans="1:20" x14ac:dyDescent="0.3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105"/>
      <c r="N86" s="96"/>
      <c r="O86" s="96"/>
      <c r="P86" s="96"/>
      <c r="Q86" s="94"/>
    </row>
    <row r="87" spans="1:20" x14ac:dyDescent="0.3">
      <c r="A87" s="97">
        <v>1</v>
      </c>
      <c r="B87" s="96">
        <v>944</v>
      </c>
      <c r="C87" s="96">
        <v>24335</v>
      </c>
      <c r="D87" s="96">
        <v>25279</v>
      </c>
      <c r="E87" s="96">
        <v>26223</v>
      </c>
      <c r="F87" s="96">
        <v>27167</v>
      </c>
      <c r="G87" s="96">
        <v>28111</v>
      </c>
      <c r="H87" s="96">
        <v>29055</v>
      </c>
      <c r="I87" s="96">
        <v>29999</v>
      </c>
      <c r="J87" s="96">
        <v>31704</v>
      </c>
      <c r="K87" s="96">
        <v>33203</v>
      </c>
      <c r="L87" s="96">
        <v>35911</v>
      </c>
      <c r="M87" s="99">
        <v>37411</v>
      </c>
      <c r="N87" s="96">
        <v>1705</v>
      </c>
      <c r="O87" s="96">
        <v>3204</v>
      </c>
      <c r="P87" s="96">
        <v>5912</v>
      </c>
      <c r="Q87" s="96">
        <v>7412</v>
      </c>
      <c r="S87" s="178"/>
      <c r="T87" s="177"/>
    </row>
    <row r="88" spans="1:20" x14ac:dyDescent="0.3">
      <c r="A88" s="97">
        <v>2</v>
      </c>
      <c r="B88" s="96">
        <v>994</v>
      </c>
      <c r="C88" s="96">
        <v>25156</v>
      </c>
      <c r="D88" s="96">
        <v>26150</v>
      </c>
      <c r="E88" s="96">
        <v>27144</v>
      </c>
      <c r="F88" s="96">
        <v>28138</v>
      </c>
      <c r="G88" s="96">
        <v>29132</v>
      </c>
      <c r="H88" s="96">
        <v>30126</v>
      </c>
      <c r="I88" s="96">
        <v>31120</v>
      </c>
      <c r="J88" s="96">
        <v>32922</v>
      </c>
      <c r="K88" s="96">
        <v>34508</v>
      </c>
      <c r="L88" s="96">
        <v>37291</v>
      </c>
      <c r="M88" s="99">
        <v>38877</v>
      </c>
      <c r="N88" s="96">
        <v>1802</v>
      </c>
      <c r="O88" s="96">
        <v>3388</v>
      </c>
      <c r="P88" s="96">
        <v>6171</v>
      </c>
      <c r="Q88" s="96">
        <v>7757</v>
      </c>
    </row>
    <row r="89" spans="1:20" x14ac:dyDescent="0.3">
      <c r="A89" s="97">
        <v>3</v>
      </c>
      <c r="B89" s="96">
        <v>1037</v>
      </c>
      <c r="C89" s="96">
        <v>26305</v>
      </c>
      <c r="D89" s="96">
        <v>27342</v>
      </c>
      <c r="E89" s="96">
        <v>28379</v>
      </c>
      <c r="F89" s="96">
        <v>29416</v>
      </c>
      <c r="G89" s="96">
        <v>30453</v>
      </c>
      <c r="H89" s="96">
        <v>31490</v>
      </c>
      <c r="I89" s="96">
        <v>32527</v>
      </c>
      <c r="J89" s="96">
        <v>34407</v>
      </c>
      <c r="K89" s="96">
        <v>36062</v>
      </c>
      <c r="L89" s="96">
        <v>38902</v>
      </c>
      <c r="M89" s="99">
        <v>40558</v>
      </c>
      <c r="N89" s="96">
        <v>1880</v>
      </c>
      <c r="O89" s="96">
        <v>3535</v>
      </c>
      <c r="P89" s="96">
        <v>6375</v>
      </c>
      <c r="Q89" s="96">
        <v>8031</v>
      </c>
    </row>
    <row r="90" spans="1:20" x14ac:dyDescent="0.3">
      <c r="A90" s="97">
        <v>4</v>
      </c>
      <c r="B90" s="96">
        <v>1093</v>
      </c>
      <c r="C90" s="96">
        <v>27404</v>
      </c>
      <c r="D90" s="96">
        <v>28497</v>
      </c>
      <c r="E90" s="96">
        <v>29590</v>
      </c>
      <c r="F90" s="96">
        <v>30683</v>
      </c>
      <c r="G90" s="96">
        <v>31776</v>
      </c>
      <c r="H90" s="96">
        <v>32869</v>
      </c>
      <c r="I90" s="96">
        <v>33962</v>
      </c>
      <c r="J90" s="96">
        <v>36072</v>
      </c>
      <c r="K90" s="96">
        <v>37677</v>
      </c>
      <c r="L90" s="96">
        <v>40595</v>
      </c>
      <c r="M90" s="99">
        <v>42200</v>
      </c>
      <c r="N90" s="96">
        <v>2110</v>
      </c>
      <c r="O90" s="96">
        <v>3715</v>
      </c>
      <c r="P90" s="96">
        <v>6633</v>
      </c>
      <c r="Q90" s="96">
        <v>8238</v>
      </c>
    </row>
    <row r="91" spans="1:20" x14ac:dyDescent="0.3">
      <c r="A91" s="97">
        <v>5</v>
      </c>
      <c r="B91" s="96">
        <v>1147</v>
      </c>
      <c r="C91" s="96">
        <v>28616</v>
      </c>
      <c r="D91" s="96">
        <v>29763</v>
      </c>
      <c r="E91" s="96">
        <v>30910</v>
      </c>
      <c r="F91" s="96">
        <v>32057</v>
      </c>
      <c r="G91" s="96">
        <v>33204</v>
      </c>
      <c r="H91" s="96">
        <v>34351</v>
      </c>
      <c r="I91" s="96">
        <v>35498</v>
      </c>
      <c r="J91" s="96">
        <v>37578</v>
      </c>
      <c r="K91" s="96">
        <v>39405</v>
      </c>
      <c r="L91" s="96">
        <v>42402</v>
      </c>
      <c r="M91" s="99">
        <v>44231</v>
      </c>
      <c r="N91" s="96">
        <v>2080</v>
      </c>
      <c r="O91" s="96">
        <v>3907</v>
      </c>
      <c r="P91" s="96">
        <v>6904</v>
      </c>
      <c r="Q91" s="96">
        <v>8733</v>
      </c>
    </row>
    <row r="92" spans="1:20" x14ac:dyDescent="0.3">
      <c r="A92" s="97">
        <v>6</v>
      </c>
      <c r="B92" s="96">
        <v>1210</v>
      </c>
      <c r="C92" s="96">
        <v>30019</v>
      </c>
      <c r="D92" s="96">
        <v>31229</v>
      </c>
      <c r="E92" s="96">
        <v>32439</v>
      </c>
      <c r="F92" s="96">
        <v>33649</v>
      </c>
      <c r="G92" s="96">
        <v>34859</v>
      </c>
      <c r="H92" s="96">
        <v>36069</v>
      </c>
      <c r="I92" s="96">
        <v>37279</v>
      </c>
      <c r="J92" s="96">
        <v>39469</v>
      </c>
      <c r="K92" s="96">
        <v>41399</v>
      </c>
      <c r="L92" s="96">
        <v>44480</v>
      </c>
      <c r="M92" s="99">
        <v>46410</v>
      </c>
      <c r="N92" s="96">
        <v>2190</v>
      </c>
      <c r="O92" s="96">
        <v>4120</v>
      </c>
      <c r="P92" s="96">
        <v>7201</v>
      </c>
      <c r="Q92" s="96">
        <v>9131</v>
      </c>
    </row>
    <row r="93" spans="1:20" x14ac:dyDescent="0.3">
      <c r="A93" s="97">
        <v>7</v>
      </c>
      <c r="B93" s="96">
        <v>1257</v>
      </c>
      <c r="C93" s="96">
        <v>31614</v>
      </c>
      <c r="D93" s="96">
        <v>32871</v>
      </c>
      <c r="E93" s="96">
        <v>34128</v>
      </c>
      <c r="F93" s="96">
        <v>35385</v>
      </c>
      <c r="G93" s="96">
        <v>36642</v>
      </c>
      <c r="H93" s="96">
        <v>37899</v>
      </c>
      <c r="I93" s="96">
        <v>39156</v>
      </c>
      <c r="J93" s="96">
        <v>41434</v>
      </c>
      <c r="K93" s="96">
        <v>43438</v>
      </c>
      <c r="L93" s="96">
        <v>46584</v>
      </c>
      <c r="M93" s="99">
        <v>48588</v>
      </c>
      <c r="N93" s="96">
        <v>2278</v>
      </c>
      <c r="O93" s="96">
        <v>4282</v>
      </c>
      <c r="P93" s="96">
        <v>7428</v>
      </c>
      <c r="Q93" s="96">
        <v>9432</v>
      </c>
    </row>
    <row r="94" spans="1:20" x14ac:dyDescent="0.3">
      <c r="A94" s="97">
        <v>8</v>
      </c>
      <c r="B94" s="96">
        <v>1306</v>
      </c>
      <c r="C94" s="96">
        <v>33293</v>
      </c>
      <c r="D94" s="96">
        <v>34599</v>
      </c>
      <c r="E94" s="96">
        <v>35905</v>
      </c>
      <c r="F94" s="96">
        <v>37211</v>
      </c>
      <c r="G94" s="96">
        <v>38517</v>
      </c>
      <c r="H94" s="96">
        <v>39823</v>
      </c>
      <c r="I94" s="96">
        <v>41129</v>
      </c>
      <c r="J94" s="96">
        <v>43495</v>
      </c>
      <c r="K94" s="96">
        <v>45579</v>
      </c>
      <c r="L94" s="96">
        <v>48792</v>
      </c>
      <c r="M94" s="99">
        <v>50875</v>
      </c>
      <c r="N94" s="96">
        <v>2366</v>
      </c>
      <c r="O94" s="96">
        <v>4450</v>
      </c>
      <c r="P94" s="96">
        <v>7663</v>
      </c>
      <c r="Q94" s="96">
        <v>9746</v>
      </c>
    </row>
    <row r="95" spans="1:20" x14ac:dyDescent="0.3">
      <c r="A95" s="97">
        <v>9</v>
      </c>
      <c r="B95" s="96">
        <v>1364</v>
      </c>
      <c r="C95" s="96">
        <v>35049</v>
      </c>
      <c r="D95" s="96">
        <v>36413</v>
      </c>
      <c r="E95" s="96">
        <v>37777</v>
      </c>
      <c r="F95" s="96">
        <v>39141</v>
      </c>
      <c r="G95" s="96">
        <v>40505</v>
      </c>
      <c r="H95" s="96">
        <v>41869</v>
      </c>
      <c r="I95" s="96">
        <v>43233</v>
      </c>
      <c r="J95" s="96">
        <v>45706</v>
      </c>
      <c r="K95" s="96">
        <v>47883</v>
      </c>
      <c r="L95" s="96">
        <v>51182</v>
      </c>
      <c r="M95" s="99">
        <v>53357</v>
      </c>
      <c r="N95" s="96">
        <v>2473</v>
      </c>
      <c r="O95" s="96">
        <v>4650</v>
      </c>
      <c r="P95" s="96">
        <v>7949</v>
      </c>
      <c r="Q95" s="96">
        <v>10124</v>
      </c>
    </row>
    <row r="96" spans="1:20" x14ac:dyDescent="0.3">
      <c r="A96" s="97">
        <v>10</v>
      </c>
      <c r="B96" s="96">
        <v>1433</v>
      </c>
      <c r="C96" s="96">
        <v>36936</v>
      </c>
      <c r="D96" s="96">
        <v>38369</v>
      </c>
      <c r="E96" s="96">
        <v>39802</v>
      </c>
      <c r="F96" s="96">
        <v>41235</v>
      </c>
      <c r="G96" s="96">
        <v>42668</v>
      </c>
      <c r="H96" s="96">
        <v>44101</v>
      </c>
      <c r="I96" s="96">
        <v>45534</v>
      </c>
      <c r="J96" s="96">
        <v>48125</v>
      </c>
      <c r="K96" s="96">
        <v>50408</v>
      </c>
      <c r="L96" s="96">
        <v>53793</v>
      </c>
      <c r="M96" s="99">
        <v>56074</v>
      </c>
      <c r="N96" s="96">
        <v>2591</v>
      </c>
      <c r="O96" s="96">
        <v>4874</v>
      </c>
      <c r="P96" s="96">
        <v>8259</v>
      </c>
      <c r="Q96" s="96">
        <v>10540</v>
      </c>
    </row>
    <row r="97" spans="1:19" x14ac:dyDescent="0.3">
      <c r="A97" s="97">
        <v>11</v>
      </c>
      <c r="B97" s="96">
        <v>1491</v>
      </c>
      <c r="C97" s="96">
        <v>39011</v>
      </c>
      <c r="D97" s="96">
        <v>40502</v>
      </c>
      <c r="E97" s="96">
        <v>41993</v>
      </c>
      <c r="F97" s="96">
        <v>43484</v>
      </c>
      <c r="G97" s="96">
        <v>44975</v>
      </c>
      <c r="H97" s="96">
        <v>46466</v>
      </c>
      <c r="I97" s="96">
        <v>47957</v>
      </c>
      <c r="J97" s="96">
        <v>50656</v>
      </c>
      <c r="K97" s="96">
        <v>53031</v>
      </c>
      <c r="L97" s="96">
        <v>56500</v>
      </c>
      <c r="M97" s="99">
        <v>58875</v>
      </c>
      <c r="N97" s="96">
        <v>2699</v>
      </c>
      <c r="O97" s="96">
        <v>5074</v>
      </c>
      <c r="P97" s="96">
        <v>8543</v>
      </c>
      <c r="Q97" s="96">
        <v>10918</v>
      </c>
    </row>
    <row r="98" spans="1:19" x14ac:dyDescent="0.3">
      <c r="A98" s="97">
        <v>12</v>
      </c>
      <c r="B98" s="96">
        <v>1557</v>
      </c>
      <c r="C98" s="96">
        <v>41080</v>
      </c>
      <c r="D98" s="96">
        <v>42637</v>
      </c>
      <c r="E98" s="96">
        <v>44194</v>
      </c>
      <c r="F98" s="96">
        <v>45751</v>
      </c>
      <c r="G98" s="96">
        <v>47308</v>
      </c>
      <c r="H98" s="96">
        <v>48865</v>
      </c>
      <c r="I98" s="96">
        <v>50422</v>
      </c>
      <c r="J98" s="96">
        <v>53247</v>
      </c>
      <c r="K98" s="96">
        <v>55731</v>
      </c>
      <c r="L98" s="96">
        <v>59293</v>
      </c>
      <c r="M98" s="99">
        <v>61780</v>
      </c>
      <c r="N98" s="96">
        <v>2825</v>
      </c>
      <c r="O98" s="96">
        <v>5309</v>
      </c>
      <c r="P98" s="96">
        <v>8871</v>
      </c>
      <c r="Q98" s="96">
        <v>11358</v>
      </c>
    </row>
    <row r="99" spans="1:19" x14ac:dyDescent="0.3">
      <c r="A99" s="97">
        <v>13</v>
      </c>
      <c r="B99" s="96">
        <v>1626</v>
      </c>
      <c r="C99" s="96">
        <v>43423</v>
      </c>
      <c r="D99" s="96">
        <v>45049</v>
      </c>
      <c r="E99" s="96">
        <v>46675</v>
      </c>
      <c r="F99" s="96">
        <v>48301</v>
      </c>
      <c r="G99" s="96">
        <v>49927</v>
      </c>
      <c r="H99" s="96">
        <v>51553</v>
      </c>
      <c r="I99" s="96">
        <v>53179</v>
      </c>
      <c r="J99" s="96">
        <v>56120</v>
      </c>
      <c r="K99" s="96">
        <v>58709</v>
      </c>
      <c r="L99" s="96">
        <v>62362</v>
      </c>
      <c r="M99" s="99">
        <v>64952</v>
      </c>
      <c r="N99" s="96">
        <v>2941</v>
      </c>
      <c r="O99" s="96">
        <v>5530</v>
      </c>
      <c r="P99" s="96">
        <v>9183</v>
      </c>
      <c r="Q99" s="96">
        <v>11773</v>
      </c>
    </row>
    <row r="100" spans="1:19" x14ac:dyDescent="0.3">
      <c r="A100" s="97">
        <v>14</v>
      </c>
      <c r="B100" s="96">
        <v>1705</v>
      </c>
      <c r="C100" s="96">
        <v>45814</v>
      </c>
      <c r="D100" s="96">
        <v>47519</v>
      </c>
      <c r="E100" s="96">
        <v>49224</v>
      </c>
      <c r="F100" s="96">
        <v>50929</v>
      </c>
      <c r="G100" s="96">
        <v>52634</v>
      </c>
      <c r="H100" s="96">
        <v>54339</v>
      </c>
      <c r="I100" s="96">
        <v>56044</v>
      </c>
      <c r="J100" s="96">
        <v>59126</v>
      </c>
      <c r="K100" s="96">
        <v>61839</v>
      </c>
      <c r="L100" s="96">
        <v>65598</v>
      </c>
      <c r="M100" s="99">
        <v>68312</v>
      </c>
      <c r="N100" s="96">
        <v>3082</v>
      </c>
      <c r="O100" s="96">
        <v>5795</v>
      </c>
      <c r="P100" s="96">
        <v>9554</v>
      </c>
      <c r="Q100" s="96">
        <v>12268</v>
      </c>
    </row>
    <row r="101" spans="1:19" x14ac:dyDescent="0.3">
      <c r="A101" s="97">
        <v>15</v>
      </c>
      <c r="B101" s="96">
        <v>1773</v>
      </c>
      <c r="C101" s="96">
        <v>48345</v>
      </c>
      <c r="D101" s="96">
        <v>50118</v>
      </c>
      <c r="E101" s="96">
        <v>51891</v>
      </c>
      <c r="F101" s="96">
        <v>53664</v>
      </c>
      <c r="G101" s="96">
        <v>55437</v>
      </c>
      <c r="H101" s="96">
        <v>57210</v>
      </c>
      <c r="I101" s="96">
        <v>58983</v>
      </c>
      <c r="J101" s="96">
        <v>62192</v>
      </c>
      <c r="K101" s="96">
        <v>65017</v>
      </c>
      <c r="L101" s="96">
        <v>68877</v>
      </c>
      <c r="M101" s="99">
        <v>71702</v>
      </c>
      <c r="N101" s="96">
        <v>3209</v>
      </c>
      <c r="O101" s="96">
        <v>6034</v>
      </c>
      <c r="P101" s="96">
        <v>9894</v>
      </c>
      <c r="Q101" s="96">
        <v>12719</v>
      </c>
    </row>
    <row r="102" spans="1:19" x14ac:dyDescent="0.3">
      <c r="A102" s="97">
        <v>16</v>
      </c>
      <c r="B102" s="96">
        <v>1854</v>
      </c>
      <c r="C102" s="96">
        <v>50969</v>
      </c>
      <c r="D102" s="96">
        <v>52823</v>
      </c>
      <c r="E102" s="96">
        <v>54677</v>
      </c>
      <c r="F102" s="96">
        <v>56531</v>
      </c>
      <c r="G102" s="96">
        <v>58385</v>
      </c>
      <c r="H102" s="96">
        <v>60239</v>
      </c>
      <c r="I102" s="96">
        <v>62093</v>
      </c>
      <c r="J102" s="96">
        <v>65448</v>
      </c>
      <c r="K102" s="96">
        <v>68402</v>
      </c>
      <c r="L102" s="96">
        <v>72367</v>
      </c>
      <c r="M102" s="99">
        <v>75320</v>
      </c>
      <c r="N102" s="96">
        <v>3355</v>
      </c>
      <c r="O102" s="96">
        <v>6309</v>
      </c>
      <c r="P102" s="96">
        <v>10274</v>
      </c>
      <c r="Q102" s="96">
        <v>13227</v>
      </c>
    </row>
    <row r="103" spans="1:19" x14ac:dyDescent="0.3">
      <c r="A103" s="97">
        <v>17</v>
      </c>
      <c r="B103" s="96">
        <v>1952</v>
      </c>
      <c r="C103" s="96">
        <v>53731</v>
      </c>
      <c r="D103" s="96">
        <v>55683</v>
      </c>
      <c r="E103" s="96">
        <v>57635</v>
      </c>
      <c r="F103" s="96">
        <v>59587</v>
      </c>
      <c r="G103" s="96">
        <v>61539</v>
      </c>
      <c r="H103" s="96">
        <v>63491</v>
      </c>
      <c r="I103" s="96">
        <v>65443</v>
      </c>
      <c r="J103" s="96">
        <v>68975</v>
      </c>
      <c r="K103" s="96">
        <v>72080</v>
      </c>
      <c r="L103" s="96">
        <v>76184</v>
      </c>
      <c r="M103" s="96">
        <v>79291</v>
      </c>
      <c r="N103" s="108">
        <v>3532</v>
      </c>
      <c r="O103" s="101">
        <v>6637</v>
      </c>
      <c r="P103" s="101">
        <v>10741</v>
      </c>
      <c r="Q103" s="101">
        <v>13848</v>
      </c>
    </row>
    <row r="104" spans="1:19" x14ac:dyDescent="0.3">
      <c r="A104" s="97">
        <v>18</v>
      </c>
      <c r="B104" s="96">
        <v>2050</v>
      </c>
      <c r="C104" s="96">
        <v>56679</v>
      </c>
      <c r="D104" s="96">
        <v>58729</v>
      </c>
      <c r="E104" s="96">
        <v>60779</v>
      </c>
      <c r="F104" s="96">
        <v>62829</v>
      </c>
      <c r="G104" s="96">
        <v>64879</v>
      </c>
      <c r="H104" s="96">
        <v>66929</v>
      </c>
      <c r="I104" s="96">
        <v>68979</v>
      </c>
      <c r="J104" s="96">
        <v>72691</v>
      </c>
      <c r="K104" s="96">
        <v>75958</v>
      </c>
      <c r="L104" s="96">
        <v>80201</v>
      </c>
      <c r="M104" s="99">
        <v>83470</v>
      </c>
      <c r="N104" s="96">
        <v>3712</v>
      </c>
      <c r="O104" s="96">
        <v>6979</v>
      </c>
      <c r="P104" s="96">
        <v>11222</v>
      </c>
      <c r="Q104" s="96">
        <v>14491</v>
      </c>
    </row>
    <row r="105" spans="1:19" x14ac:dyDescent="0.3">
      <c r="A105" s="97">
        <v>19</v>
      </c>
      <c r="B105" s="96">
        <v>2139</v>
      </c>
      <c r="C105" s="96">
        <v>59670</v>
      </c>
      <c r="D105" s="96">
        <v>61809</v>
      </c>
      <c r="E105" s="96">
        <v>63948</v>
      </c>
      <c r="F105" s="96">
        <v>66087</v>
      </c>
      <c r="G105" s="96">
        <v>68226</v>
      </c>
      <c r="H105" s="96">
        <v>70365</v>
      </c>
      <c r="I105" s="96">
        <v>72504</v>
      </c>
      <c r="J105" s="96">
        <v>76379</v>
      </c>
      <c r="K105" s="96">
        <v>79789</v>
      </c>
      <c r="L105" s="96">
        <v>84154</v>
      </c>
      <c r="M105" s="99">
        <v>87565</v>
      </c>
      <c r="N105" s="96">
        <v>3875</v>
      </c>
      <c r="O105" s="96">
        <v>7285</v>
      </c>
      <c r="P105" s="96">
        <v>11650</v>
      </c>
      <c r="Q105" s="96">
        <v>15061</v>
      </c>
    </row>
    <row r="106" spans="1:19" x14ac:dyDescent="0.3">
      <c r="A106" s="97">
        <v>20</v>
      </c>
      <c r="B106" s="96">
        <v>2236</v>
      </c>
      <c r="C106" s="96">
        <v>62638</v>
      </c>
      <c r="D106" s="96">
        <v>64874</v>
      </c>
      <c r="E106" s="96">
        <v>67110</v>
      </c>
      <c r="F106" s="96">
        <v>69346</v>
      </c>
      <c r="G106" s="96">
        <v>71582</v>
      </c>
      <c r="H106" s="96">
        <v>73818</v>
      </c>
      <c r="I106" s="96">
        <v>76054</v>
      </c>
      <c r="J106" s="96">
        <v>80109</v>
      </c>
      <c r="K106" s="96">
        <v>83675</v>
      </c>
      <c r="L106" s="96">
        <v>88180</v>
      </c>
      <c r="M106" s="99">
        <v>91748</v>
      </c>
      <c r="N106" s="96">
        <v>4055</v>
      </c>
      <c r="O106" s="96">
        <v>7621</v>
      </c>
      <c r="P106" s="96">
        <v>12126</v>
      </c>
      <c r="Q106" s="96">
        <v>15694</v>
      </c>
    </row>
    <row r="107" spans="1:19" x14ac:dyDescent="0.3">
      <c r="A107" s="97">
        <v>21</v>
      </c>
      <c r="B107" s="96">
        <v>2331</v>
      </c>
      <c r="C107" s="96">
        <v>65909</v>
      </c>
      <c r="D107" s="96">
        <v>68240</v>
      </c>
      <c r="E107" s="96">
        <v>70571</v>
      </c>
      <c r="F107" s="96">
        <v>72902</v>
      </c>
      <c r="G107" s="96">
        <v>75233</v>
      </c>
      <c r="H107" s="96">
        <v>77564</v>
      </c>
      <c r="I107" s="96">
        <v>79895</v>
      </c>
      <c r="J107" s="96">
        <v>84122</v>
      </c>
      <c r="K107" s="96">
        <v>87842</v>
      </c>
      <c r="L107" s="96">
        <v>92473</v>
      </c>
      <c r="M107" s="99">
        <v>96192</v>
      </c>
      <c r="N107" s="96">
        <v>4227</v>
      </c>
      <c r="O107" s="96">
        <v>7947</v>
      </c>
      <c r="P107" s="96">
        <v>12578</v>
      </c>
      <c r="Q107" s="96">
        <v>16297</v>
      </c>
    </row>
    <row r="108" spans="1:19" x14ac:dyDescent="0.3">
      <c r="A108" s="97">
        <v>22</v>
      </c>
      <c r="B108" s="96">
        <v>2469</v>
      </c>
      <c r="C108" s="96">
        <v>69330</v>
      </c>
      <c r="D108" s="96">
        <v>71799</v>
      </c>
      <c r="E108" s="96">
        <v>74268</v>
      </c>
      <c r="F108" s="96">
        <v>76737</v>
      </c>
      <c r="G108" s="96">
        <v>79206</v>
      </c>
      <c r="H108" s="96">
        <v>81675</v>
      </c>
      <c r="I108" s="96">
        <v>84144</v>
      </c>
      <c r="J108" s="96">
        <v>88614</v>
      </c>
      <c r="K108" s="96">
        <v>92544</v>
      </c>
      <c r="L108" s="96">
        <v>97364</v>
      </c>
      <c r="M108" s="99">
        <v>101296</v>
      </c>
      <c r="N108" s="96">
        <v>4470</v>
      </c>
      <c r="O108" s="96">
        <v>8400</v>
      </c>
      <c r="P108" s="96">
        <v>13220</v>
      </c>
      <c r="Q108" s="96">
        <v>17152</v>
      </c>
    </row>
    <row r="109" spans="1:19" x14ac:dyDescent="0.3">
      <c r="A109" s="97">
        <v>23</v>
      </c>
      <c r="B109" s="96">
        <v>2540</v>
      </c>
      <c r="C109" s="96">
        <v>72980</v>
      </c>
      <c r="D109" s="96">
        <v>75520</v>
      </c>
      <c r="E109" s="96">
        <v>78060</v>
      </c>
      <c r="F109" s="96">
        <v>80600</v>
      </c>
      <c r="G109" s="96">
        <v>83140</v>
      </c>
      <c r="H109" s="96">
        <v>85680</v>
      </c>
      <c r="I109" s="96">
        <v>88220</v>
      </c>
      <c r="J109" s="96">
        <v>92824</v>
      </c>
      <c r="K109" s="96">
        <v>96877</v>
      </c>
      <c r="L109" s="96">
        <v>101797</v>
      </c>
      <c r="M109" s="99">
        <v>105851</v>
      </c>
      <c r="N109" s="96">
        <v>4604</v>
      </c>
      <c r="O109" s="96">
        <v>8657</v>
      </c>
      <c r="P109" s="96">
        <v>13577</v>
      </c>
      <c r="Q109" s="96">
        <v>17631</v>
      </c>
      <c r="S109" s="109"/>
    </row>
    <row r="110" spans="1:19" x14ac:dyDescent="0.3">
      <c r="A110" s="97">
        <v>24</v>
      </c>
      <c r="B110" s="96">
        <v>2636</v>
      </c>
      <c r="C110" s="96">
        <v>76826</v>
      </c>
      <c r="D110" s="96">
        <v>79462</v>
      </c>
      <c r="E110" s="96">
        <v>82098</v>
      </c>
      <c r="F110" s="96">
        <v>84734</v>
      </c>
      <c r="G110" s="96">
        <v>87370</v>
      </c>
      <c r="H110" s="96">
        <v>90006</v>
      </c>
      <c r="I110" s="96">
        <v>92642</v>
      </c>
      <c r="J110" s="96">
        <v>97415</v>
      </c>
      <c r="K110" s="96">
        <v>101614</v>
      </c>
      <c r="L110" s="96">
        <v>106666</v>
      </c>
      <c r="M110" s="99">
        <v>110867</v>
      </c>
      <c r="N110" s="96">
        <v>4773</v>
      </c>
      <c r="O110" s="96">
        <v>8972</v>
      </c>
      <c r="P110" s="96">
        <v>14024</v>
      </c>
      <c r="Q110" s="96">
        <v>18225</v>
      </c>
    </row>
    <row r="111" spans="1:19" x14ac:dyDescent="0.3">
      <c r="A111" s="97">
        <v>25</v>
      </c>
      <c r="B111" s="96">
        <v>2748</v>
      </c>
      <c r="C111" s="96">
        <v>81008</v>
      </c>
      <c r="D111" s="96">
        <v>83756</v>
      </c>
      <c r="E111" s="96">
        <v>86504</v>
      </c>
      <c r="F111" s="96">
        <v>89252</v>
      </c>
      <c r="G111" s="96">
        <v>92000</v>
      </c>
      <c r="H111" s="96">
        <v>94748</v>
      </c>
      <c r="I111" s="96">
        <v>97496</v>
      </c>
      <c r="J111" s="96">
        <v>102472</v>
      </c>
      <c r="K111" s="96">
        <v>106853</v>
      </c>
      <c r="L111" s="96">
        <v>112058</v>
      </c>
      <c r="M111" s="99">
        <v>116438</v>
      </c>
      <c r="N111" s="96">
        <v>4976</v>
      </c>
      <c r="O111" s="96">
        <v>9357</v>
      </c>
      <c r="P111" s="96">
        <v>14562</v>
      </c>
      <c r="Q111" s="96">
        <v>18942</v>
      </c>
    </row>
    <row r="112" spans="1:19" x14ac:dyDescent="0.3">
      <c r="A112" s="94"/>
      <c r="B112" s="107"/>
      <c r="C112" s="107"/>
      <c r="D112" s="107"/>
      <c r="E112" s="107"/>
      <c r="F112" s="107"/>
      <c r="G112" s="107"/>
      <c r="H112" s="107"/>
      <c r="I112" s="101"/>
      <c r="J112" s="107"/>
      <c r="K112" s="107"/>
      <c r="L112" s="107"/>
      <c r="M112" s="107"/>
      <c r="N112" s="107"/>
      <c r="O112" s="107"/>
      <c r="P112" s="107"/>
      <c r="Q112" s="101"/>
    </row>
    <row r="113" spans="1:17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1:17" x14ac:dyDescent="0.3">
      <c r="A114" s="201" t="s">
        <v>92</v>
      </c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2"/>
      <c r="O114" s="202"/>
      <c r="P114" s="202"/>
      <c r="Q114" s="202"/>
    </row>
    <row r="115" spans="1:17" x14ac:dyDescent="0.3">
      <c r="A115" s="203" t="s">
        <v>93</v>
      </c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2"/>
      <c r="O115" s="202"/>
      <c r="P115" s="202"/>
      <c r="Q115" s="202"/>
    </row>
    <row r="116" spans="1:17" x14ac:dyDescent="0.3">
      <c r="A116" s="204" t="s">
        <v>115</v>
      </c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2"/>
      <c r="O116" s="202"/>
      <c r="P116" s="202"/>
      <c r="Q116" s="202"/>
    </row>
    <row r="117" spans="1:17" x14ac:dyDescent="0.3">
      <c r="A117" s="204" t="s">
        <v>116</v>
      </c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2"/>
      <c r="O117" s="202"/>
      <c r="P117" s="202"/>
      <c r="Q117" s="202"/>
    </row>
    <row r="118" spans="1:17" x14ac:dyDescent="0.3">
      <c r="A118" s="106"/>
      <c r="B118" s="94"/>
      <c r="C118" s="97" t="s">
        <v>99</v>
      </c>
      <c r="D118" s="94"/>
      <c r="E118" s="94"/>
      <c r="F118" s="94"/>
      <c r="G118" s="94"/>
      <c r="H118" s="94"/>
      <c r="I118" s="94"/>
      <c r="J118" s="94"/>
      <c r="K118" s="94"/>
      <c r="L118" s="94"/>
      <c r="M118" s="105" t="s">
        <v>40</v>
      </c>
      <c r="N118" s="94"/>
      <c r="O118" s="94"/>
      <c r="P118" s="107"/>
      <c r="Q118" s="101"/>
    </row>
    <row r="119" spans="1:17" x14ac:dyDescent="0.3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105" t="s">
        <v>41</v>
      </c>
      <c r="N119" s="96"/>
      <c r="O119" s="96"/>
      <c r="P119" s="96"/>
      <c r="Q119" s="94"/>
    </row>
    <row r="120" spans="1:17" x14ac:dyDescent="0.3">
      <c r="A120" s="94"/>
      <c r="B120" s="94"/>
      <c r="C120" s="95" t="s">
        <v>42</v>
      </c>
      <c r="D120" s="95" t="s">
        <v>42</v>
      </c>
      <c r="E120" s="95" t="s">
        <v>42</v>
      </c>
      <c r="F120" s="95" t="s">
        <v>42</v>
      </c>
      <c r="G120" s="95" t="s">
        <v>42</v>
      </c>
      <c r="H120" s="94"/>
      <c r="I120" s="94"/>
      <c r="J120" s="95" t="s">
        <v>43</v>
      </c>
      <c r="K120" s="95" t="s">
        <v>44</v>
      </c>
      <c r="L120" s="95" t="s">
        <v>45</v>
      </c>
      <c r="M120" s="105" t="s">
        <v>46</v>
      </c>
      <c r="N120" s="96"/>
      <c r="O120" s="96"/>
      <c r="P120" s="96"/>
      <c r="Q120" s="95"/>
    </row>
    <row r="121" spans="1:17" x14ac:dyDescent="0.3">
      <c r="A121" s="94"/>
      <c r="B121" s="96" t="s">
        <v>42</v>
      </c>
      <c r="C121" s="95" t="s">
        <v>47</v>
      </c>
      <c r="D121" s="95" t="s">
        <v>84</v>
      </c>
      <c r="E121" s="95" t="s">
        <v>84</v>
      </c>
      <c r="F121" s="95" t="s">
        <v>84</v>
      </c>
      <c r="G121" s="95" t="s">
        <v>84</v>
      </c>
      <c r="H121" s="95" t="s">
        <v>84</v>
      </c>
      <c r="I121" s="95" t="s">
        <v>49</v>
      </c>
      <c r="J121" s="95" t="s">
        <v>40</v>
      </c>
      <c r="K121" s="95" t="s">
        <v>40</v>
      </c>
      <c r="L121" s="95" t="s">
        <v>40</v>
      </c>
      <c r="M121" s="105" t="s">
        <v>40</v>
      </c>
      <c r="N121" s="96"/>
      <c r="O121" s="96"/>
      <c r="P121" s="96"/>
      <c r="Q121" s="96"/>
    </row>
    <row r="122" spans="1:17" x14ac:dyDescent="0.3">
      <c r="A122" s="97" t="s">
        <v>50</v>
      </c>
      <c r="B122" s="96" t="s">
        <v>51</v>
      </c>
      <c r="C122" s="95" t="s">
        <v>52</v>
      </c>
      <c r="D122" s="95" t="s">
        <v>53</v>
      </c>
      <c r="E122" s="95" t="s">
        <v>54</v>
      </c>
      <c r="F122" s="95" t="s">
        <v>55</v>
      </c>
      <c r="G122" s="95" t="s">
        <v>56</v>
      </c>
      <c r="H122" s="95" t="s">
        <v>57</v>
      </c>
      <c r="I122" s="95" t="s">
        <v>52</v>
      </c>
      <c r="J122" s="95" t="s">
        <v>58</v>
      </c>
      <c r="K122" s="95" t="s">
        <v>58</v>
      </c>
      <c r="L122" s="95" t="s">
        <v>58</v>
      </c>
      <c r="M122" s="105" t="s">
        <v>58</v>
      </c>
      <c r="N122" s="96"/>
      <c r="O122" s="96"/>
      <c r="P122" s="96"/>
      <c r="Q122" s="96"/>
    </row>
    <row r="124" spans="1:17" x14ac:dyDescent="0.3">
      <c r="A124" s="97">
        <v>1</v>
      </c>
      <c r="B124" s="179">
        <f>(B87*0.02)+B87</f>
        <v>962.88</v>
      </c>
      <c r="C124" s="179">
        <f t="shared" ref="C124:M124" si="0">(C87*0.02)+C87</f>
        <v>24821.7</v>
      </c>
      <c r="D124" s="179">
        <f t="shared" si="0"/>
        <v>25784.58</v>
      </c>
      <c r="E124" s="179">
        <f t="shared" si="0"/>
        <v>26747.46</v>
      </c>
      <c r="F124" s="179">
        <f t="shared" si="0"/>
        <v>27710.34</v>
      </c>
      <c r="G124" s="179">
        <f t="shared" si="0"/>
        <v>28673.22</v>
      </c>
      <c r="H124" s="179">
        <f t="shared" si="0"/>
        <v>29636.1</v>
      </c>
      <c r="I124" s="179">
        <f t="shared" si="0"/>
        <v>30598.98</v>
      </c>
      <c r="J124" s="179">
        <f t="shared" si="0"/>
        <v>32338.080000000002</v>
      </c>
      <c r="K124" s="179">
        <f t="shared" si="0"/>
        <v>33867.06</v>
      </c>
      <c r="L124" s="179">
        <f t="shared" si="0"/>
        <v>36629.22</v>
      </c>
      <c r="M124" s="179">
        <f t="shared" si="0"/>
        <v>38159.22</v>
      </c>
    </row>
    <row r="125" spans="1:17" x14ac:dyDescent="0.3">
      <c r="A125" s="97">
        <v>2</v>
      </c>
      <c r="B125" s="179">
        <f>(B88*0.02)+B88</f>
        <v>1013.88</v>
      </c>
      <c r="C125" s="179">
        <f t="shared" ref="C125:M125" si="1">(C88*0.02)+C88</f>
        <v>25659.119999999999</v>
      </c>
      <c r="D125" s="179">
        <f t="shared" si="1"/>
        <v>26673</v>
      </c>
      <c r="E125" s="179">
        <f t="shared" si="1"/>
        <v>27686.880000000001</v>
      </c>
      <c r="F125" s="179">
        <f t="shared" si="1"/>
        <v>28700.76</v>
      </c>
      <c r="G125" s="179">
        <f t="shared" si="1"/>
        <v>29714.639999999999</v>
      </c>
      <c r="H125" s="179">
        <f t="shared" si="1"/>
        <v>30728.52</v>
      </c>
      <c r="I125" s="179">
        <f t="shared" si="1"/>
        <v>31742.400000000001</v>
      </c>
      <c r="J125" s="179">
        <f t="shared" si="1"/>
        <v>33580.44</v>
      </c>
      <c r="K125" s="179">
        <f t="shared" si="1"/>
        <v>35198.160000000003</v>
      </c>
      <c r="L125" s="179">
        <f t="shared" si="1"/>
        <v>38036.82</v>
      </c>
      <c r="M125" s="179">
        <f t="shared" si="1"/>
        <v>39654.54</v>
      </c>
    </row>
    <row r="126" spans="1:17" x14ac:dyDescent="0.3">
      <c r="A126" s="97">
        <v>3</v>
      </c>
      <c r="B126" s="179">
        <f t="shared" ref="B126:M148" si="2">(B89*0.02)+B89</f>
        <v>1057.74</v>
      </c>
      <c r="C126" s="179">
        <f t="shared" si="2"/>
        <v>26831.1</v>
      </c>
      <c r="D126" s="179">
        <f t="shared" si="2"/>
        <v>27888.84</v>
      </c>
      <c r="E126" s="179">
        <f t="shared" si="2"/>
        <v>28946.58</v>
      </c>
      <c r="F126" s="179">
        <f t="shared" si="2"/>
        <v>30004.32</v>
      </c>
      <c r="G126" s="179">
        <f t="shared" si="2"/>
        <v>31062.06</v>
      </c>
      <c r="H126" s="179">
        <f t="shared" si="2"/>
        <v>32119.8</v>
      </c>
      <c r="I126" s="179">
        <f t="shared" si="2"/>
        <v>33177.54</v>
      </c>
      <c r="J126" s="179">
        <f t="shared" si="2"/>
        <v>35095.14</v>
      </c>
      <c r="K126" s="179">
        <f t="shared" si="2"/>
        <v>36783.24</v>
      </c>
      <c r="L126" s="179">
        <f t="shared" si="2"/>
        <v>39680.04</v>
      </c>
      <c r="M126" s="179">
        <f t="shared" si="2"/>
        <v>41369.160000000003</v>
      </c>
    </row>
    <row r="127" spans="1:17" x14ac:dyDescent="0.3">
      <c r="A127" s="97">
        <v>4</v>
      </c>
      <c r="B127" s="179">
        <f t="shared" si="2"/>
        <v>1114.8599999999999</v>
      </c>
      <c r="C127" s="179">
        <f t="shared" si="2"/>
        <v>27952.080000000002</v>
      </c>
      <c r="D127" s="179">
        <f t="shared" si="2"/>
        <v>29066.94</v>
      </c>
      <c r="E127" s="179">
        <f t="shared" si="2"/>
        <v>30181.8</v>
      </c>
      <c r="F127" s="179">
        <f t="shared" si="2"/>
        <v>31296.66</v>
      </c>
      <c r="G127" s="179">
        <f t="shared" si="2"/>
        <v>32411.52</v>
      </c>
      <c r="H127" s="179">
        <f t="shared" si="2"/>
        <v>33526.379999999997</v>
      </c>
      <c r="I127" s="179">
        <f t="shared" si="2"/>
        <v>34641.24</v>
      </c>
      <c r="J127" s="179">
        <f t="shared" si="2"/>
        <v>36793.440000000002</v>
      </c>
      <c r="K127" s="179">
        <f t="shared" si="2"/>
        <v>38430.54</v>
      </c>
      <c r="L127" s="179">
        <f t="shared" si="2"/>
        <v>41406.9</v>
      </c>
      <c r="M127" s="179">
        <f t="shared" si="2"/>
        <v>43044</v>
      </c>
    </row>
    <row r="128" spans="1:17" x14ac:dyDescent="0.3">
      <c r="A128" s="97">
        <v>5</v>
      </c>
      <c r="B128" s="179">
        <f t="shared" si="2"/>
        <v>1169.94</v>
      </c>
      <c r="C128" s="179">
        <f t="shared" si="2"/>
        <v>29188.32</v>
      </c>
      <c r="D128" s="179">
        <f t="shared" si="2"/>
        <v>30358.26</v>
      </c>
      <c r="E128" s="179">
        <f t="shared" si="2"/>
        <v>31528.2</v>
      </c>
      <c r="F128" s="179">
        <f t="shared" si="2"/>
        <v>32698.14</v>
      </c>
      <c r="G128" s="179">
        <f t="shared" si="2"/>
        <v>33868.080000000002</v>
      </c>
      <c r="H128" s="179">
        <f t="shared" si="2"/>
        <v>35038.019999999997</v>
      </c>
      <c r="I128" s="179">
        <f t="shared" si="2"/>
        <v>36207.96</v>
      </c>
      <c r="J128" s="179">
        <f t="shared" si="2"/>
        <v>38329.56</v>
      </c>
      <c r="K128" s="179">
        <f t="shared" si="2"/>
        <v>40193.1</v>
      </c>
      <c r="L128" s="179">
        <f t="shared" si="2"/>
        <v>43250.04</v>
      </c>
      <c r="M128" s="179">
        <f t="shared" si="2"/>
        <v>45115.62</v>
      </c>
    </row>
    <row r="129" spans="1:13" x14ac:dyDescent="0.3">
      <c r="A129" s="97">
        <v>6</v>
      </c>
      <c r="B129" s="179">
        <f t="shared" si="2"/>
        <v>1234.2</v>
      </c>
      <c r="C129" s="179">
        <f t="shared" si="2"/>
        <v>30619.38</v>
      </c>
      <c r="D129" s="179">
        <f t="shared" si="2"/>
        <v>31853.58</v>
      </c>
      <c r="E129" s="179">
        <f t="shared" si="2"/>
        <v>33087.78</v>
      </c>
      <c r="F129" s="179">
        <f t="shared" si="2"/>
        <v>34321.980000000003</v>
      </c>
      <c r="G129" s="179">
        <f t="shared" si="2"/>
        <v>35556.18</v>
      </c>
      <c r="H129" s="179">
        <f t="shared" si="2"/>
        <v>36790.379999999997</v>
      </c>
      <c r="I129" s="179">
        <f t="shared" si="2"/>
        <v>38024.58</v>
      </c>
      <c r="J129" s="179">
        <f t="shared" si="2"/>
        <v>40258.379999999997</v>
      </c>
      <c r="K129" s="179">
        <f t="shared" si="2"/>
        <v>42226.98</v>
      </c>
      <c r="L129" s="179">
        <f t="shared" si="2"/>
        <v>45369.599999999999</v>
      </c>
      <c r="M129" s="179">
        <f t="shared" si="2"/>
        <v>47338.2</v>
      </c>
    </row>
    <row r="130" spans="1:13" x14ac:dyDescent="0.3">
      <c r="A130" s="97">
        <v>7</v>
      </c>
      <c r="B130" s="179">
        <f t="shared" si="2"/>
        <v>1282.1400000000001</v>
      </c>
      <c r="C130" s="179">
        <f t="shared" si="2"/>
        <v>32246.28</v>
      </c>
      <c r="D130" s="179">
        <f t="shared" si="2"/>
        <v>33528.42</v>
      </c>
      <c r="E130" s="179">
        <f t="shared" si="2"/>
        <v>34810.559999999998</v>
      </c>
      <c r="F130" s="179">
        <f t="shared" si="2"/>
        <v>36092.699999999997</v>
      </c>
      <c r="G130" s="179">
        <f t="shared" si="2"/>
        <v>37374.839999999997</v>
      </c>
      <c r="H130" s="179">
        <f t="shared" si="2"/>
        <v>38656.980000000003</v>
      </c>
      <c r="I130" s="179">
        <f t="shared" si="2"/>
        <v>39939.120000000003</v>
      </c>
      <c r="J130" s="179">
        <f t="shared" si="2"/>
        <v>42262.68</v>
      </c>
      <c r="K130" s="179">
        <f t="shared" si="2"/>
        <v>44306.76</v>
      </c>
      <c r="L130" s="179">
        <f t="shared" si="2"/>
        <v>47515.68</v>
      </c>
      <c r="M130" s="179">
        <f t="shared" si="2"/>
        <v>49559.76</v>
      </c>
    </row>
    <row r="131" spans="1:13" x14ac:dyDescent="0.3">
      <c r="A131" s="97">
        <v>8</v>
      </c>
      <c r="B131" s="179">
        <f t="shared" si="2"/>
        <v>1332.12</v>
      </c>
      <c r="C131" s="179">
        <f t="shared" si="2"/>
        <v>33958.86</v>
      </c>
      <c r="D131" s="179">
        <f t="shared" si="2"/>
        <v>35290.980000000003</v>
      </c>
      <c r="E131" s="179">
        <f t="shared" si="2"/>
        <v>36623.1</v>
      </c>
      <c r="F131" s="179">
        <f t="shared" si="2"/>
        <v>37955.22</v>
      </c>
      <c r="G131" s="179">
        <f t="shared" si="2"/>
        <v>39287.339999999997</v>
      </c>
      <c r="H131" s="179">
        <f t="shared" si="2"/>
        <v>40619.46</v>
      </c>
      <c r="I131" s="179">
        <f t="shared" si="2"/>
        <v>41951.58</v>
      </c>
      <c r="J131" s="179">
        <f t="shared" si="2"/>
        <v>44364.9</v>
      </c>
      <c r="K131" s="179">
        <f t="shared" si="2"/>
        <v>46490.58</v>
      </c>
      <c r="L131" s="179">
        <f t="shared" si="2"/>
        <v>49767.839999999997</v>
      </c>
      <c r="M131" s="179">
        <f t="shared" si="2"/>
        <v>51892.5</v>
      </c>
    </row>
    <row r="132" spans="1:13" x14ac:dyDescent="0.3">
      <c r="A132" s="97">
        <v>9</v>
      </c>
      <c r="B132" s="179">
        <f t="shared" si="2"/>
        <v>1391.28</v>
      </c>
      <c r="C132" s="179">
        <f t="shared" si="2"/>
        <v>35749.980000000003</v>
      </c>
      <c r="D132" s="179">
        <f t="shared" si="2"/>
        <v>37141.26</v>
      </c>
      <c r="E132" s="179">
        <f t="shared" si="2"/>
        <v>38532.54</v>
      </c>
      <c r="F132" s="179">
        <f t="shared" si="2"/>
        <v>39923.82</v>
      </c>
      <c r="G132" s="179">
        <f t="shared" si="2"/>
        <v>41315.1</v>
      </c>
      <c r="H132" s="179">
        <f t="shared" si="2"/>
        <v>42706.38</v>
      </c>
      <c r="I132" s="179">
        <f t="shared" si="2"/>
        <v>44097.66</v>
      </c>
      <c r="J132" s="179">
        <f t="shared" si="2"/>
        <v>46620.12</v>
      </c>
      <c r="K132" s="179">
        <f t="shared" si="2"/>
        <v>48840.66</v>
      </c>
      <c r="L132" s="179">
        <f t="shared" si="2"/>
        <v>52205.64</v>
      </c>
      <c r="M132" s="179">
        <f t="shared" si="2"/>
        <v>54424.14</v>
      </c>
    </row>
    <row r="133" spans="1:13" x14ac:dyDescent="0.3">
      <c r="A133" s="97">
        <v>10</v>
      </c>
      <c r="B133" s="179">
        <f t="shared" si="2"/>
        <v>1461.66</v>
      </c>
      <c r="C133" s="179">
        <f t="shared" si="2"/>
        <v>37674.720000000001</v>
      </c>
      <c r="D133" s="179">
        <f t="shared" si="2"/>
        <v>39136.379999999997</v>
      </c>
      <c r="E133" s="179">
        <f t="shared" si="2"/>
        <v>40598.04</v>
      </c>
      <c r="F133" s="179">
        <f t="shared" si="2"/>
        <v>42059.7</v>
      </c>
      <c r="G133" s="179">
        <f t="shared" si="2"/>
        <v>43521.36</v>
      </c>
      <c r="H133" s="179">
        <f t="shared" si="2"/>
        <v>44983.02</v>
      </c>
      <c r="I133" s="179">
        <f t="shared" si="2"/>
        <v>46444.68</v>
      </c>
      <c r="J133" s="179">
        <f t="shared" si="2"/>
        <v>49087.5</v>
      </c>
      <c r="K133" s="179">
        <f t="shared" si="2"/>
        <v>51416.160000000003</v>
      </c>
      <c r="L133" s="179">
        <f t="shared" si="2"/>
        <v>54868.86</v>
      </c>
      <c r="M133" s="179">
        <f t="shared" si="2"/>
        <v>57195.48</v>
      </c>
    </row>
    <row r="134" spans="1:13" x14ac:dyDescent="0.3">
      <c r="A134" s="97">
        <v>11</v>
      </c>
      <c r="B134" s="179">
        <f t="shared" si="2"/>
        <v>1520.82</v>
      </c>
      <c r="C134" s="179">
        <f t="shared" si="2"/>
        <v>39791.22</v>
      </c>
      <c r="D134" s="179">
        <f t="shared" si="2"/>
        <v>41312.04</v>
      </c>
      <c r="E134" s="179">
        <f t="shared" si="2"/>
        <v>42832.86</v>
      </c>
      <c r="F134" s="179">
        <f t="shared" si="2"/>
        <v>44353.68</v>
      </c>
      <c r="G134" s="179">
        <f t="shared" si="2"/>
        <v>45874.5</v>
      </c>
      <c r="H134" s="179">
        <f t="shared" si="2"/>
        <v>47395.32</v>
      </c>
      <c r="I134" s="179">
        <f t="shared" si="2"/>
        <v>48916.14</v>
      </c>
      <c r="J134" s="179">
        <f t="shared" si="2"/>
        <v>51669.120000000003</v>
      </c>
      <c r="K134" s="179">
        <f t="shared" si="2"/>
        <v>54091.62</v>
      </c>
      <c r="L134" s="179">
        <f t="shared" si="2"/>
        <v>57630</v>
      </c>
      <c r="M134" s="179">
        <f t="shared" si="2"/>
        <v>60052.5</v>
      </c>
    </row>
    <row r="135" spans="1:13" x14ac:dyDescent="0.3">
      <c r="A135" s="97">
        <v>12</v>
      </c>
      <c r="B135" s="179">
        <f t="shared" si="2"/>
        <v>1588.14</v>
      </c>
      <c r="C135" s="179">
        <f t="shared" si="2"/>
        <v>41901.599999999999</v>
      </c>
      <c r="D135" s="179">
        <f t="shared" si="2"/>
        <v>43489.74</v>
      </c>
      <c r="E135" s="179">
        <f t="shared" si="2"/>
        <v>45077.88</v>
      </c>
      <c r="F135" s="179">
        <f t="shared" si="2"/>
        <v>46666.02</v>
      </c>
      <c r="G135" s="179">
        <f t="shared" si="2"/>
        <v>48254.16</v>
      </c>
      <c r="H135" s="179">
        <f t="shared" si="2"/>
        <v>49842.3</v>
      </c>
      <c r="I135" s="179">
        <f t="shared" si="2"/>
        <v>51430.44</v>
      </c>
      <c r="J135" s="179">
        <f t="shared" si="2"/>
        <v>54311.94</v>
      </c>
      <c r="K135" s="179">
        <f t="shared" si="2"/>
        <v>56845.62</v>
      </c>
      <c r="L135" s="179">
        <f t="shared" si="2"/>
        <v>60478.86</v>
      </c>
      <c r="M135" s="179">
        <f t="shared" si="2"/>
        <v>63015.6</v>
      </c>
    </row>
    <row r="136" spans="1:13" x14ac:dyDescent="0.3">
      <c r="A136" s="97">
        <v>13</v>
      </c>
      <c r="B136" s="179">
        <f t="shared" si="2"/>
        <v>1658.52</v>
      </c>
      <c r="C136" s="179">
        <f t="shared" si="2"/>
        <v>44291.46</v>
      </c>
      <c r="D136" s="179">
        <f t="shared" si="2"/>
        <v>45949.98</v>
      </c>
      <c r="E136" s="179">
        <f t="shared" si="2"/>
        <v>47608.5</v>
      </c>
      <c r="F136" s="179">
        <f t="shared" si="2"/>
        <v>49267.02</v>
      </c>
      <c r="G136" s="179">
        <f t="shared" si="2"/>
        <v>50925.54</v>
      </c>
      <c r="H136" s="179">
        <f t="shared" si="2"/>
        <v>52584.06</v>
      </c>
      <c r="I136" s="179">
        <f t="shared" si="2"/>
        <v>54242.58</v>
      </c>
      <c r="J136" s="179">
        <f t="shared" si="2"/>
        <v>57242.400000000001</v>
      </c>
      <c r="K136" s="179">
        <f t="shared" si="2"/>
        <v>59883.18</v>
      </c>
      <c r="L136" s="179">
        <f t="shared" si="2"/>
        <v>63609.24</v>
      </c>
      <c r="M136" s="179">
        <f t="shared" si="2"/>
        <v>66251.039999999994</v>
      </c>
    </row>
    <row r="137" spans="1:13" x14ac:dyDescent="0.3">
      <c r="A137" s="97">
        <v>14</v>
      </c>
      <c r="B137" s="179">
        <f t="shared" si="2"/>
        <v>1739.1</v>
      </c>
      <c r="C137" s="179">
        <f t="shared" si="2"/>
        <v>46730.28</v>
      </c>
      <c r="D137" s="179">
        <f t="shared" si="2"/>
        <v>48469.38</v>
      </c>
      <c r="E137" s="179">
        <f t="shared" si="2"/>
        <v>50208.480000000003</v>
      </c>
      <c r="F137" s="179">
        <f t="shared" si="2"/>
        <v>51947.58</v>
      </c>
      <c r="G137" s="179">
        <f t="shared" si="2"/>
        <v>53686.68</v>
      </c>
      <c r="H137" s="179">
        <f t="shared" si="2"/>
        <v>55425.78</v>
      </c>
      <c r="I137" s="179">
        <f t="shared" si="2"/>
        <v>57164.88</v>
      </c>
      <c r="J137" s="179">
        <f t="shared" si="2"/>
        <v>60308.52</v>
      </c>
      <c r="K137" s="179">
        <f t="shared" si="2"/>
        <v>63075.78</v>
      </c>
      <c r="L137" s="179">
        <f t="shared" si="2"/>
        <v>66909.960000000006</v>
      </c>
      <c r="M137" s="179">
        <f t="shared" si="2"/>
        <v>69678.240000000005</v>
      </c>
    </row>
    <row r="138" spans="1:13" x14ac:dyDescent="0.3">
      <c r="A138" s="97">
        <v>15</v>
      </c>
      <c r="B138" s="179">
        <f t="shared" si="2"/>
        <v>1808.46</v>
      </c>
      <c r="C138" s="179">
        <f t="shared" si="2"/>
        <v>49311.9</v>
      </c>
      <c r="D138" s="179">
        <f t="shared" si="2"/>
        <v>51120.36</v>
      </c>
      <c r="E138" s="179">
        <f t="shared" si="2"/>
        <v>52928.82</v>
      </c>
      <c r="F138" s="179">
        <f t="shared" si="2"/>
        <v>54737.279999999999</v>
      </c>
      <c r="G138" s="179">
        <f t="shared" si="2"/>
        <v>56545.74</v>
      </c>
      <c r="H138" s="179">
        <f t="shared" si="2"/>
        <v>58354.2</v>
      </c>
      <c r="I138" s="179">
        <f t="shared" si="2"/>
        <v>60162.66</v>
      </c>
      <c r="J138" s="179">
        <f t="shared" si="2"/>
        <v>63435.839999999997</v>
      </c>
      <c r="K138" s="179">
        <f t="shared" si="2"/>
        <v>66317.34</v>
      </c>
      <c r="L138" s="179">
        <f t="shared" si="2"/>
        <v>70254.539999999994</v>
      </c>
      <c r="M138" s="179">
        <f t="shared" si="2"/>
        <v>73136.039999999994</v>
      </c>
    </row>
    <row r="139" spans="1:13" x14ac:dyDescent="0.3">
      <c r="A139" s="97">
        <v>16</v>
      </c>
      <c r="B139" s="179">
        <f t="shared" si="2"/>
        <v>1891.08</v>
      </c>
      <c r="C139" s="179">
        <f t="shared" si="2"/>
        <v>51988.38</v>
      </c>
      <c r="D139" s="179">
        <f t="shared" si="2"/>
        <v>53879.46</v>
      </c>
      <c r="E139" s="179">
        <f t="shared" si="2"/>
        <v>55770.54</v>
      </c>
      <c r="F139" s="179">
        <f t="shared" si="2"/>
        <v>57661.62</v>
      </c>
      <c r="G139" s="179">
        <f t="shared" si="2"/>
        <v>59552.7</v>
      </c>
      <c r="H139" s="179">
        <f t="shared" si="2"/>
        <v>61443.78</v>
      </c>
      <c r="I139" s="179">
        <f t="shared" si="2"/>
        <v>63334.86</v>
      </c>
      <c r="J139" s="179">
        <f t="shared" si="2"/>
        <v>66756.960000000006</v>
      </c>
      <c r="K139" s="179">
        <f t="shared" si="2"/>
        <v>69770.039999999994</v>
      </c>
      <c r="L139" s="179">
        <f t="shared" si="2"/>
        <v>73814.34</v>
      </c>
      <c r="M139" s="179">
        <f t="shared" si="2"/>
        <v>76826.399999999994</v>
      </c>
    </row>
    <row r="140" spans="1:13" x14ac:dyDescent="0.3">
      <c r="A140" s="97">
        <v>17</v>
      </c>
      <c r="B140" s="179">
        <f t="shared" si="2"/>
        <v>1991.04</v>
      </c>
      <c r="C140" s="179">
        <f t="shared" si="2"/>
        <v>54805.62</v>
      </c>
      <c r="D140" s="179">
        <f t="shared" si="2"/>
        <v>56796.66</v>
      </c>
      <c r="E140" s="179">
        <f t="shared" si="2"/>
        <v>58787.7</v>
      </c>
      <c r="F140" s="179">
        <f t="shared" si="2"/>
        <v>60778.74</v>
      </c>
      <c r="G140" s="179">
        <f t="shared" si="2"/>
        <v>62769.78</v>
      </c>
      <c r="H140" s="179">
        <f t="shared" si="2"/>
        <v>64760.82</v>
      </c>
      <c r="I140" s="179">
        <f t="shared" si="2"/>
        <v>66751.86</v>
      </c>
      <c r="J140" s="179">
        <f t="shared" si="2"/>
        <v>70354.5</v>
      </c>
      <c r="K140" s="179">
        <f t="shared" si="2"/>
        <v>73521.600000000006</v>
      </c>
      <c r="L140" s="179">
        <f t="shared" si="2"/>
        <v>77707.679999999993</v>
      </c>
      <c r="M140" s="179">
        <f t="shared" si="2"/>
        <v>80876.820000000007</v>
      </c>
    </row>
    <row r="141" spans="1:13" x14ac:dyDescent="0.3">
      <c r="A141" s="97">
        <v>18</v>
      </c>
      <c r="B141" s="179">
        <f t="shared" si="2"/>
        <v>2091</v>
      </c>
      <c r="C141" s="179">
        <f t="shared" si="2"/>
        <v>57812.58</v>
      </c>
      <c r="D141" s="179">
        <f t="shared" si="2"/>
        <v>59903.58</v>
      </c>
      <c r="E141" s="179">
        <f t="shared" si="2"/>
        <v>61994.58</v>
      </c>
      <c r="F141" s="179">
        <f t="shared" si="2"/>
        <v>64085.58</v>
      </c>
      <c r="G141" s="179">
        <f t="shared" si="2"/>
        <v>66176.58</v>
      </c>
      <c r="H141" s="179">
        <f t="shared" si="2"/>
        <v>68267.58</v>
      </c>
      <c r="I141" s="179">
        <f t="shared" si="2"/>
        <v>70358.58</v>
      </c>
      <c r="J141" s="179">
        <f t="shared" si="2"/>
        <v>74144.820000000007</v>
      </c>
      <c r="K141" s="179">
        <f t="shared" si="2"/>
        <v>77477.16</v>
      </c>
      <c r="L141" s="179">
        <f t="shared" si="2"/>
        <v>81805.02</v>
      </c>
      <c r="M141" s="179">
        <f t="shared" si="2"/>
        <v>85139.4</v>
      </c>
    </row>
    <row r="142" spans="1:13" x14ac:dyDescent="0.3">
      <c r="A142" s="97">
        <v>19</v>
      </c>
      <c r="B142" s="179">
        <f t="shared" si="2"/>
        <v>2181.7800000000002</v>
      </c>
      <c r="C142" s="179">
        <f t="shared" si="2"/>
        <v>60863.4</v>
      </c>
      <c r="D142" s="179">
        <f t="shared" si="2"/>
        <v>63045.18</v>
      </c>
      <c r="E142" s="179">
        <f t="shared" si="2"/>
        <v>65226.96</v>
      </c>
      <c r="F142" s="179">
        <f t="shared" si="2"/>
        <v>67408.740000000005</v>
      </c>
      <c r="G142" s="179">
        <f t="shared" si="2"/>
        <v>69590.52</v>
      </c>
      <c r="H142" s="179">
        <f t="shared" si="2"/>
        <v>71772.3</v>
      </c>
      <c r="I142" s="179">
        <f t="shared" si="2"/>
        <v>73954.080000000002</v>
      </c>
      <c r="J142" s="179">
        <f t="shared" si="2"/>
        <v>77906.58</v>
      </c>
      <c r="K142" s="179">
        <f t="shared" si="2"/>
        <v>81384.78</v>
      </c>
      <c r="L142" s="179">
        <f t="shared" si="2"/>
        <v>85837.08</v>
      </c>
      <c r="M142" s="179">
        <f t="shared" si="2"/>
        <v>89316.3</v>
      </c>
    </row>
    <row r="143" spans="1:13" x14ac:dyDescent="0.3">
      <c r="A143" s="97">
        <v>20</v>
      </c>
      <c r="B143" s="179">
        <f t="shared" si="2"/>
        <v>2280.7199999999998</v>
      </c>
      <c r="C143" s="179">
        <f t="shared" si="2"/>
        <v>63890.76</v>
      </c>
      <c r="D143" s="179">
        <f t="shared" si="2"/>
        <v>66171.48</v>
      </c>
      <c r="E143" s="179">
        <f t="shared" si="2"/>
        <v>68452.2</v>
      </c>
      <c r="F143" s="179">
        <f t="shared" si="2"/>
        <v>70732.92</v>
      </c>
      <c r="G143" s="179">
        <f t="shared" si="2"/>
        <v>73013.64</v>
      </c>
      <c r="H143" s="179">
        <f t="shared" si="2"/>
        <v>75294.36</v>
      </c>
      <c r="I143" s="179">
        <f t="shared" si="2"/>
        <v>77575.08</v>
      </c>
      <c r="J143" s="179">
        <f t="shared" si="2"/>
        <v>81711.179999999993</v>
      </c>
      <c r="K143" s="179">
        <f t="shared" si="2"/>
        <v>85348.5</v>
      </c>
      <c r="L143" s="179">
        <f t="shared" si="2"/>
        <v>89943.6</v>
      </c>
      <c r="M143" s="179">
        <f t="shared" si="2"/>
        <v>93582.96</v>
      </c>
    </row>
    <row r="144" spans="1:13" x14ac:dyDescent="0.3">
      <c r="A144" s="97">
        <v>21</v>
      </c>
      <c r="B144" s="179">
        <f t="shared" si="2"/>
        <v>2377.62</v>
      </c>
      <c r="C144" s="179">
        <f t="shared" si="2"/>
        <v>67227.179999999993</v>
      </c>
      <c r="D144" s="179">
        <f t="shared" si="2"/>
        <v>69604.800000000003</v>
      </c>
      <c r="E144" s="179">
        <f t="shared" si="2"/>
        <v>71982.42</v>
      </c>
      <c r="F144" s="179">
        <f t="shared" si="2"/>
        <v>74360.039999999994</v>
      </c>
      <c r="G144" s="179">
        <f t="shared" si="2"/>
        <v>76737.66</v>
      </c>
      <c r="H144" s="179">
        <f t="shared" si="2"/>
        <v>79115.28</v>
      </c>
      <c r="I144" s="179">
        <f t="shared" si="2"/>
        <v>81492.899999999994</v>
      </c>
      <c r="J144" s="179">
        <f t="shared" si="2"/>
        <v>85804.44</v>
      </c>
      <c r="K144" s="179">
        <f t="shared" si="2"/>
        <v>89598.84</v>
      </c>
      <c r="L144" s="179">
        <f t="shared" si="2"/>
        <v>94322.46</v>
      </c>
      <c r="M144" s="179">
        <f t="shared" si="2"/>
        <v>98115.839999999997</v>
      </c>
    </row>
    <row r="145" spans="1:13" x14ac:dyDescent="0.3">
      <c r="A145" s="97">
        <v>22</v>
      </c>
      <c r="B145" s="179">
        <f t="shared" si="2"/>
        <v>2518.38</v>
      </c>
      <c r="C145" s="179">
        <f t="shared" si="2"/>
        <v>70716.600000000006</v>
      </c>
      <c r="D145" s="179">
        <f t="shared" si="2"/>
        <v>73234.98</v>
      </c>
      <c r="E145" s="179">
        <f t="shared" si="2"/>
        <v>75753.36</v>
      </c>
      <c r="F145" s="179">
        <f t="shared" si="2"/>
        <v>78271.740000000005</v>
      </c>
      <c r="G145" s="179">
        <f t="shared" si="2"/>
        <v>80790.12</v>
      </c>
      <c r="H145" s="179">
        <f t="shared" si="2"/>
        <v>83308.5</v>
      </c>
      <c r="I145" s="179">
        <f t="shared" si="2"/>
        <v>85826.880000000005</v>
      </c>
      <c r="J145" s="179">
        <f t="shared" si="2"/>
        <v>90386.28</v>
      </c>
      <c r="K145" s="179">
        <f t="shared" si="2"/>
        <v>94394.880000000005</v>
      </c>
      <c r="L145" s="179">
        <f t="shared" si="2"/>
        <v>99311.28</v>
      </c>
      <c r="M145" s="179">
        <f t="shared" si="2"/>
        <v>103321.92</v>
      </c>
    </row>
    <row r="146" spans="1:13" x14ac:dyDescent="0.3">
      <c r="A146" s="97">
        <v>23</v>
      </c>
      <c r="B146" s="179">
        <f t="shared" si="2"/>
        <v>2590.8000000000002</v>
      </c>
      <c r="C146" s="179">
        <f t="shared" si="2"/>
        <v>74439.600000000006</v>
      </c>
      <c r="D146" s="179">
        <f t="shared" si="2"/>
        <v>77030.399999999994</v>
      </c>
      <c r="E146" s="179">
        <f t="shared" si="2"/>
        <v>79621.2</v>
      </c>
      <c r="F146" s="179">
        <f t="shared" si="2"/>
        <v>82212</v>
      </c>
      <c r="G146" s="179">
        <f t="shared" si="2"/>
        <v>84802.8</v>
      </c>
      <c r="H146" s="179">
        <f t="shared" si="2"/>
        <v>87393.600000000006</v>
      </c>
      <c r="I146" s="179">
        <f t="shared" si="2"/>
        <v>89984.4</v>
      </c>
      <c r="J146" s="179">
        <f t="shared" si="2"/>
        <v>94680.48</v>
      </c>
      <c r="K146" s="179">
        <f t="shared" si="2"/>
        <v>98814.54</v>
      </c>
      <c r="L146" s="179">
        <f t="shared" si="2"/>
        <v>103832.94</v>
      </c>
      <c r="M146" s="179">
        <f t="shared" si="2"/>
        <v>107968.02</v>
      </c>
    </row>
    <row r="147" spans="1:13" x14ac:dyDescent="0.3">
      <c r="A147" s="97">
        <v>24</v>
      </c>
      <c r="B147" s="179">
        <f t="shared" si="2"/>
        <v>2688.72</v>
      </c>
      <c r="C147" s="179">
        <f t="shared" si="2"/>
        <v>78362.52</v>
      </c>
      <c r="D147" s="179">
        <f t="shared" ref="D147:M147" si="3">(D110*0.02)+D110</f>
        <v>81051.240000000005</v>
      </c>
      <c r="E147" s="179">
        <f t="shared" si="3"/>
        <v>83739.960000000006</v>
      </c>
      <c r="F147" s="179">
        <f t="shared" si="3"/>
        <v>86428.68</v>
      </c>
      <c r="G147" s="179">
        <f t="shared" si="3"/>
        <v>89117.4</v>
      </c>
      <c r="H147" s="179">
        <f t="shared" si="3"/>
        <v>91806.12</v>
      </c>
      <c r="I147" s="179">
        <f t="shared" si="3"/>
        <v>94494.84</v>
      </c>
      <c r="J147" s="179">
        <f t="shared" si="3"/>
        <v>99363.3</v>
      </c>
      <c r="K147" s="179">
        <f t="shared" si="3"/>
        <v>103646.28</v>
      </c>
      <c r="L147" s="179">
        <f t="shared" si="3"/>
        <v>108799.32</v>
      </c>
      <c r="M147" s="179">
        <f t="shared" si="3"/>
        <v>113084.34</v>
      </c>
    </row>
    <row r="148" spans="1:13" x14ac:dyDescent="0.3">
      <c r="A148" s="97">
        <v>25</v>
      </c>
      <c r="B148" s="179">
        <f t="shared" si="2"/>
        <v>2802.96</v>
      </c>
      <c r="C148" s="179">
        <f t="shared" ref="C148:M148" si="4">(C111*0.02)+C111</f>
        <v>82628.160000000003</v>
      </c>
      <c r="D148" s="179">
        <f t="shared" si="4"/>
        <v>85431.12</v>
      </c>
      <c r="E148" s="179">
        <f t="shared" si="4"/>
        <v>88234.08</v>
      </c>
      <c r="F148" s="179">
        <f t="shared" si="4"/>
        <v>91037.04</v>
      </c>
      <c r="G148" s="179">
        <f t="shared" si="4"/>
        <v>93840</v>
      </c>
      <c r="H148" s="179">
        <f t="shared" si="4"/>
        <v>96642.96</v>
      </c>
      <c r="I148" s="179">
        <f t="shared" si="4"/>
        <v>99445.92</v>
      </c>
      <c r="J148" s="179">
        <f t="shared" si="4"/>
        <v>104521.44</v>
      </c>
      <c r="K148" s="179">
        <f t="shared" si="4"/>
        <v>108990.06</v>
      </c>
      <c r="L148" s="179">
        <f t="shared" si="4"/>
        <v>114299.16</v>
      </c>
      <c r="M148" s="179">
        <f t="shared" si="4"/>
        <v>118766.76</v>
      </c>
    </row>
    <row r="150" spans="1:13" x14ac:dyDescent="0.3">
      <c r="A150" s="212" t="s">
        <v>125</v>
      </c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</row>
    <row r="151" spans="1:13" ht="26.4" x14ac:dyDescent="0.3">
      <c r="A151" s="214" t="s">
        <v>5</v>
      </c>
      <c r="B151" s="214" t="s">
        <v>126</v>
      </c>
      <c r="C151" s="194" t="s">
        <v>126</v>
      </c>
      <c r="D151" s="214" t="s">
        <v>53</v>
      </c>
      <c r="E151" s="214" t="s">
        <v>54</v>
      </c>
      <c r="F151" s="214" t="s">
        <v>55</v>
      </c>
      <c r="G151" s="214" t="s">
        <v>56</v>
      </c>
      <c r="H151" s="214" t="s">
        <v>57</v>
      </c>
      <c r="I151" s="214" t="s">
        <v>128</v>
      </c>
      <c r="J151" s="194" t="s">
        <v>128</v>
      </c>
      <c r="K151" s="214" t="s">
        <v>129</v>
      </c>
    </row>
    <row r="152" spans="1:13" x14ac:dyDescent="0.3">
      <c r="A152" s="214"/>
      <c r="B152" s="214"/>
      <c r="C152" s="194" t="s">
        <v>127</v>
      </c>
      <c r="D152" s="214"/>
      <c r="E152" s="214"/>
      <c r="F152" s="214"/>
      <c r="G152" s="214"/>
      <c r="H152" s="214"/>
      <c r="I152" s="214"/>
      <c r="J152" s="194" t="s">
        <v>127</v>
      </c>
      <c r="K152" s="214"/>
    </row>
    <row r="153" spans="1:13" x14ac:dyDescent="0.3">
      <c r="A153" s="195">
        <v>1</v>
      </c>
      <c r="B153" s="196">
        <v>25318</v>
      </c>
      <c r="C153" s="197">
        <v>12.13</v>
      </c>
      <c r="D153" s="196">
        <v>26300</v>
      </c>
      <c r="E153" s="196">
        <v>27282</v>
      </c>
      <c r="F153" s="196">
        <v>28264</v>
      </c>
      <c r="G153" s="196">
        <v>29246</v>
      </c>
      <c r="H153" s="196">
        <v>30228</v>
      </c>
      <c r="I153" s="196">
        <v>31210</v>
      </c>
      <c r="J153" s="197">
        <v>14.95</v>
      </c>
      <c r="K153" s="196">
        <v>982</v>
      </c>
    </row>
    <row r="154" spans="1:13" x14ac:dyDescent="0.3">
      <c r="A154" s="195">
        <v>2</v>
      </c>
      <c r="B154" s="196">
        <v>26172</v>
      </c>
      <c r="C154" s="197">
        <v>12.53</v>
      </c>
      <c r="D154" s="196">
        <v>27206</v>
      </c>
      <c r="E154" s="196">
        <v>28240</v>
      </c>
      <c r="F154" s="196">
        <v>29274</v>
      </c>
      <c r="G154" s="196">
        <v>30308</v>
      </c>
      <c r="H154" s="196">
        <v>31342</v>
      </c>
      <c r="I154" s="196">
        <v>32376</v>
      </c>
      <c r="J154" s="197">
        <v>15.51</v>
      </c>
      <c r="K154" s="196">
        <v>1034</v>
      </c>
    </row>
    <row r="155" spans="1:13" x14ac:dyDescent="0.3">
      <c r="A155" s="195">
        <v>3</v>
      </c>
      <c r="B155" s="196">
        <v>27368</v>
      </c>
      <c r="C155" s="197">
        <v>13.11</v>
      </c>
      <c r="D155" s="196">
        <v>28447</v>
      </c>
      <c r="E155" s="196">
        <v>29526</v>
      </c>
      <c r="F155" s="196">
        <v>30605</v>
      </c>
      <c r="G155" s="196">
        <v>31684</v>
      </c>
      <c r="H155" s="196">
        <v>32763</v>
      </c>
      <c r="I155" s="196">
        <v>33842</v>
      </c>
      <c r="J155" s="197">
        <v>16.21</v>
      </c>
      <c r="K155" s="196">
        <v>1079</v>
      </c>
    </row>
    <row r="156" spans="1:13" x14ac:dyDescent="0.3">
      <c r="A156" s="195">
        <v>4</v>
      </c>
      <c r="B156" s="196">
        <v>28511</v>
      </c>
      <c r="C156" s="197">
        <v>13.65</v>
      </c>
      <c r="D156" s="196">
        <v>29648</v>
      </c>
      <c r="E156" s="196">
        <v>30785</v>
      </c>
      <c r="F156" s="196">
        <v>31922</v>
      </c>
      <c r="G156" s="196">
        <v>33059</v>
      </c>
      <c r="H156" s="196">
        <v>34196</v>
      </c>
      <c r="I156" s="196">
        <v>35333</v>
      </c>
      <c r="J156" s="197">
        <v>16.920000000000002</v>
      </c>
      <c r="K156" s="196">
        <v>1137</v>
      </c>
    </row>
    <row r="157" spans="1:13" x14ac:dyDescent="0.3">
      <c r="A157" s="195">
        <v>5</v>
      </c>
      <c r="B157" s="196">
        <v>29772</v>
      </c>
      <c r="C157" s="197">
        <v>14.26</v>
      </c>
      <c r="D157" s="196">
        <v>30965</v>
      </c>
      <c r="E157" s="196">
        <v>32158</v>
      </c>
      <c r="F157" s="196">
        <v>33351</v>
      </c>
      <c r="G157" s="196">
        <v>34544</v>
      </c>
      <c r="H157" s="196">
        <v>35737</v>
      </c>
      <c r="I157" s="196">
        <v>36930</v>
      </c>
      <c r="J157" s="197">
        <v>17.690000000000001</v>
      </c>
      <c r="K157" s="196">
        <v>1193</v>
      </c>
    </row>
    <row r="158" spans="1:13" x14ac:dyDescent="0.3">
      <c r="A158" s="195">
        <v>6</v>
      </c>
      <c r="B158" s="196">
        <v>31231</v>
      </c>
      <c r="C158" s="197">
        <v>14.96</v>
      </c>
      <c r="D158" s="196">
        <v>32490</v>
      </c>
      <c r="E158" s="196">
        <v>33749</v>
      </c>
      <c r="F158" s="196">
        <v>35008</v>
      </c>
      <c r="G158" s="196">
        <v>36267</v>
      </c>
      <c r="H158" s="196">
        <v>37526</v>
      </c>
      <c r="I158" s="196">
        <v>38785</v>
      </c>
      <c r="J158" s="197">
        <v>18.579999999999998</v>
      </c>
      <c r="K158" s="196">
        <v>1259</v>
      </c>
    </row>
    <row r="159" spans="1:13" x14ac:dyDescent="0.3">
      <c r="A159" s="195">
        <v>7</v>
      </c>
      <c r="B159" s="196">
        <v>32891</v>
      </c>
      <c r="C159" s="197">
        <v>15.75</v>
      </c>
      <c r="D159" s="196">
        <v>34199</v>
      </c>
      <c r="E159" s="196">
        <v>35507</v>
      </c>
      <c r="F159" s="196">
        <v>36815</v>
      </c>
      <c r="G159" s="196">
        <v>38123</v>
      </c>
      <c r="H159" s="196">
        <v>39431</v>
      </c>
      <c r="I159" s="196">
        <v>40739</v>
      </c>
      <c r="J159" s="197">
        <v>19.510000000000002</v>
      </c>
      <c r="K159" s="196">
        <v>1308</v>
      </c>
    </row>
    <row r="160" spans="1:13" x14ac:dyDescent="0.3">
      <c r="A160" s="195">
        <v>8</v>
      </c>
      <c r="B160" s="196">
        <v>34638</v>
      </c>
      <c r="C160" s="197">
        <v>16.59</v>
      </c>
      <c r="D160" s="196">
        <v>35997</v>
      </c>
      <c r="E160" s="196">
        <v>37356</v>
      </c>
      <c r="F160" s="196">
        <v>38715</v>
      </c>
      <c r="G160" s="196">
        <v>40074</v>
      </c>
      <c r="H160" s="196">
        <v>41433</v>
      </c>
      <c r="I160" s="196">
        <v>42792</v>
      </c>
      <c r="J160" s="197">
        <v>20.49</v>
      </c>
      <c r="K160" s="196">
        <v>1359</v>
      </c>
    </row>
    <row r="161" spans="1:11" x14ac:dyDescent="0.3">
      <c r="A161" s="195">
        <v>9</v>
      </c>
      <c r="B161" s="196">
        <v>36465</v>
      </c>
      <c r="C161" s="197">
        <v>17.46</v>
      </c>
      <c r="D161" s="196">
        <v>37884</v>
      </c>
      <c r="E161" s="196">
        <v>39303</v>
      </c>
      <c r="F161" s="196">
        <v>40722</v>
      </c>
      <c r="G161" s="196">
        <v>42141</v>
      </c>
      <c r="H161" s="196">
        <v>43560</v>
      </c>
      <c r="I161" s="196">
        <v>44979</v>
      </c>
      <c r="J161" s="197">
        <v>21.54</v>
      </c>
      <c r="K161" s="196">
        <v>1419</v>
      </c>
    </row>
    <row r="162" spans="1:11" x14ac:dyDescent="0.3">
      <c r="A162" s="195">
        <v>10</v>
      </c>
      <c r="B162" s="196">
        <v>38429</v>
      </c>
      <c r="C162" s="197">
        <v>18.399999999999999</v>
      </c>
      <c r="D162" s="196">
        <v>39920</v>
      </c>
      <c r="E162" s="196">
        <v>41411</v>
      </c>
      <c r="F162" s="196">
        <v>42902</v>
      </c>
      <c r="G162" s="196">
        <v>44393</v>
      </c>
      <c r="H162" s="196">
        <v>45884</v>
      </c>
      <c r="I162" s="196">
        <v>47375</v>
      </c>
      <c r="J162" s="197">
        <v>22.69</v>
      </c>
      <c r="K162" s="196">
        <v>1491</v>
      </c>
    </row>
    <row r="163" spans="1:11" x14ac:dyDescent="0.3">
      <c r="A163" s="195">
        <v>11</v>
      </c>
      <c r="B163" s="196">
        <v>40587</v>
      </c>
      <c r="C163" s="197">
        <v>19.440000000000001</v>
      </c>
      <c r="D163" s="196">
        <v>42138</v>
      </c>
      <c r="E163" s="196">
        <v>43689</v>
      </c>
      <c r="F163" s="196">
        <v>45240</v>
      </c>
      <c r="G163" s="196">
        <v>46791</v>
      </c>
      <c r="H163" s="196">
        <v>48342</v>
      </c>
      <c r="I163" s="196">
        <v>49893</v>
      </c>
      <c r="J163" s="197">
        <v>23.9</v>
      </c>
      <c r="K163" s="196">
        <v>1551</v>
      </c>
    </row>
    <row r="164" spans="1:11" x14ac:dyDescent="0.3">
      <c r="A164" s="195">
        <v>12</v>
      </c>
      <c r="B164" s="196">
        <v>42740</v>
      </c>
      <c r="C164" s="197">
        <v>20.47</v>
      </c>
      <c r="D164" s="196">
        <v>44360</v>
      </c>
      <c r="E164" s="196">
        <v>45980</v>
      </c>
      <c r="F164" s="196">
        <v>47600</v>
      </c>
      <c r="G164" s="196">
        <v>49220</v>
      </c>
      <c r="H164" s="196">
        <v>50840</v>
      </c>
      <c r="I164" s="196">
        <v>52460</v>
      </c>
      <c r="J164" s="197">
        <v>25.12</v>
      </c>
      <c r="K164" s="196">
        <v>1620</v>
      </c>
    </row>
    <row r="165" spans="1:11" x14ac:dyDescent="0.3">
      <c r="A165" s="195">
        <v>13</v>
      </c>
      <c r="B165" s="196">
        <v>45177</v>
      </c>
      <c r="C165" s="197">
        <v>21.64</v>
      </c>
      <c r="D165" s="196">
        <v>46869</v>
      </c>
      <c r="E165" s="196">
        <v>48561</v>
      </c>
      <c r="F165" s="196">
        <v>50253</v>
      </c>
      <c r="G165" s="196">
        <v>51945</v>
      </c>
      <c r="H165" s="196">
        <v>53637</v>
      </c>
      <c r="I165" s="196">
        <v>55329</v>
      </c>
      <c r="J165" s="197">
        <v>26.5</v>
      </c>
      <c r="K165" s="196">
        <v>1692</v>
      </c>
    </row>
    <row r="166" spans="1:11" x14ac:dyDescent="0.3">
      <c r="A166" s="195">
        <v>14</v>
      </c>
      <c r="B166" s="196">
        <v>47665</v>
      </c>
      <c r="C166" s="197">
        <v>22.83</v>
      </c>
      <c r="D166" s="196">
        <v>49439</v>
      </c>
      <c r="E166" s="196">
        <v>51213</v>
      </c>
      <c r="F166" s="196">
        <v>52987</v>
      </c>
      <c r="G166" s="196">
        <v>54761</v>
      </c>
      <c r="H166" s="196">
        <v>56535</v>
      </c>
      <c r="I166" s="196">
        <v>58309</v>
      </c>
      <c r="J166" s="197">
        <v>27.93</v>
      </c>
      <c r="K166" s="196">
        <v>1774</v>
      </c>
    </row>
    <row r="167" spans="1:11" x14ac:dyDescent="0.3">
      <c r="A167" s="195">
        <v>15</v>
      </c>
      <c r="B167" s="196">
        <v>50298</v>
      </c>
      <c r="C167" s="197">
        <v>24.09</v>
      </c>
      <c r="D167" s="196">
        <v>52143</v>
      </c>
      <c r="E167" s="196">
        <v>53988</v>
      </c>
      <c r="F167" s="196">
        <v>55833</v>
      </c>
      <c r="G167" s="196">
        <v>57678</v>
      </c>
      <c r="H167" s="196">
        <v>59523</v>
      </c>
      <c r="I167" s="196">
        <v>61368</v>
      </c>
      <c r="J167" s="197">
        <v>29.39</v>
      </c>
      <c r="K167" s="196">
        <v>1845</v>
      </c>
    </row>
    <row r="168" spans="1:11" x14ac:dyDescent="0.3">
      <c r="A168" s="195">
        <v>16</v>
      </c>
      <c r="B168" s="196">
        <v>53028</v>
      </c>
      <c r="C168" s="197">
        <v>25.4</v>
      </c>
      <c r="D168" s="196">
        <v>54957</v>
      </c>
      <c r="E168" s="196">
        <v>56886</v>
      </c>
      <c r="F168" s="196">
        <v>58815</v>
      </c>
      <c r="G168" s="196">
        <v>60744</v>
      </c>
      <c r="H168" s="196">
        <v>62673</v>
      </c>
      <c r="I168" s="196">
        <v>64602</v>
      </c>
      <c r="J168" s="197">
        <v>30.94</v>
      </c>
      <c r="K168" s="196">
        <v>1929</v>
      </c>
    </row>
    <row r="169" spans="1:11" x14ac:dyDescent="0.3">
      <c r="A169" s="195">
        <v>17</v>
      </c>
      <c r="B169" s="196">
        <v>55902</v>
      </c>
      <c r="C169" s="197">
        <v>26.77</v>
      </c>
      <c r="D169" s="196">
        <v>57933</v>
      </c>
      <c r="E169" s="196">
        <v>59964</v>
      </c>
      <c r="F169" s="196">
        <v>61995</v>
      </c>
      <c r="G169" s="196">
        <v>64026</v>
      </c>
      <c r="H169" s="196">
        <v>66057</v>
      </c>
      <c r="I169" s="196">
        <v>68088</v>
      </c>
      <c r="J169" s="197">
        <v>32.61</v>
      </c>
      <c r="K169" s="196">
        <v>2031</v>
      </c>
    </row>
    <row r="170" spans="1:11" x14ac:dyDescent="0.3">
      <c r="A170" s="195">
        <v>18</v>
      </c>
      <c r="B170" s="196">
        <v>58969</v>
      </c>
      <c r="C170" s="197">
        <v>28.24</v>
      </c>
      <c r="D170" s="196">
        <v>61102</v>
      </c>
      <c r="E170" s="196">
        <v>63235</v>
      </c>
      <c r="F170" s="196">
        <v>65368</v>
      </c>
      <c r="G170" s="196">
        <v>67501</v>
      </c>
      <c r="H170" s="196">
        <v>69634</v>
      </c>
      <c r="I170" s="196">
        <v>71767</v>
      </c>
      <c r="J170" s="197">
        <v>34.369999999999997</v>
      </c>
      <c r="K170" s="196">
        <v>2133</v>
      </c>
    </row>
    <row r="171" spans="1:11" x14ac:dyDescent="0.3">
      <c r="A171" s="195">
        <v>19</v>
      </c>
      <c r="B171" s="196">
        <v>62080</v>
      </c>
      <c r="C171" s="197">
        <v>29.73</v>
      </c>
      <c r="D171" s="196">
        <v>64306</v>
      </c>
      <c r="E171" s="196">
        <v>66532</v>
      </c>
      <c r="F171" s="196">
        <v>68758</v>
      </c>
      <c r="G171" s="196">
        <v>70984</v>
      </c>
      <c r="H171" s="196">
        <v>73210</v>
      </c>
      <c r="I171" s="196">
        <v>75436</v>
      </c>
      <c r="J171" s="197">
        <v>36.130000000000003</v>
      </c>
      <c r="K171" s="196">
        <v>2226</v>
      </c>
    </row>
    <row r="172" spans="1:11" x14ac:dyDescent="0.3">
      <c r="A172" s="195">
        <v>20</v>
      </c>
      <c r="B172" s="196">
        <v>65169</v>
      </c>
      <c r="C172" s="197">
        <v>31.21</v>
      </c>
      <c r="D172" s="196">
        <v>67496</v>
      </c>
      <c r="E172" s="196">
        <v>69823</v>
      </c>
      <c r="F172" s="196">
        <v>72150</v>
      </c>
      <c r="G172" s="196">
        <v>74477</v>
      </c>
      <c r="H172" s="196">
        <v>76804</v>
      </c>
      <c r="I172" s="196">
        <v>79131</v>
      </c>
      <c r="J172" s="197">
        <v>37.9</v>
      </c>
      <c r="K172" s="196">
        <v>2327</v>
      </c>
    </row>
    <row r="173" spans="1:11" x14ac:dyDescent="0.3">
      <c r="A173" s="195">
        <v>21</v>
      </c>
      <c r="B173" s="196">
        <v>68572</v>
      </c>
      <c r="C173" s="197">
        <v>32.840000000000003</v>
      </c>
      <c r="D173" s="196">
        <v>70998</v>
      </c>
      <c r="E173" s="196">
        <v>73424</v>
      </c>
      <c r="F173" s="196">
        <v>75850</v>
      </c>
      <c r="G173" s="196">
        <v>78276</v>
      </c>
      <c r="H173" s="196">
        <v>80702</v>
      </c>
      <c r="I173" s="196">
        <v>83128</v>
      </c>
      <c r="J173" s="197">
        <v>39.81</v>
      </c>
      <c r="K173" s="196">
        <v>2426</v>
      </c>
    </row>
    <row r="174" spans="1:11" x14ac:dyDescent="0.3">
      <c r="A174" s="195">
        <v>22</v>
      </c>
      <c r="B174" s="196">
        <v>72131</v>
      </c>
      <c r="C174" s="197">
        <v>34.549999999999997</v>
      </c>
      <c r="D174" s="196">
        <v>74700</v>
      </c>
      <c r="E174" s="196">
        <v>77269</v>
      </c>
      <c r="F174" s="196">
        <v>79838</v>
      </c>
      <c r="G174" s="196">
        <v>82407</v>
      </c>
      <c r="H174" s="196">
        <v>84976</v>
      </c>
      <c r="I174" s="196">
        <v>87545</v>
      </c>
      <c r="J174" s="197">
        <v>41.93</v>
      </c>
      <c r="K174" s="196">
        <v>2569</v>
      </c>
    </row>
    <row r="175" spans="1:11" x14ac:dyDescent="0.3">
      <c r="A175" s="195">
        <v>23</v>
      </c>
      <c r="B175" s="196">
        <v>75929</v>
      </c>
      <c r="C175" s="197">
        <v>36.36</v>
      </c>
      <c r="D175" s="196">
        <v>78572</v>
      </c>
      <c r="E175" s="196">
        <v>81215</v>
      </c>
      <c r="F175" s="196">
        <v>83858</v>
      </c>
      <c r="G175" s="196">
        <v>86501</v>
      </c>
      <c r="H175" s="196">
        <v>89144</v>
      </c>
      <c r="I175" s="196">
        <v>91787</v>
      </c>
      <c r="J175" s="197">
        <v>43.96</v>
      </c>
      <c r="K175" s="196">
        <v>2643</v>
      </c>
    </row>
    <row r="176" spans="1:11" x14ac:dyDescent="0.3">
      <c r="A176" s="195">
        <v>24</v>
      </c>
      <c r="B176" s="196">
        <v>79930</v>
      </c>
      <c r="C176" s="197">
        <v>38.28</v>
      </c>
      <c r="D176" s="196">
        <v>82673</v>
      </c>
      <c r="E176" s="196">
        <v>85416</v>
      </c>
      <c r="F176" s="196">
        <v>88159</v>
      </c>
      <c r="G176" s="196">
        <v>90902</v>
      </c>
      <c r="H176" s="196">
        <v>93645</v>
      </c>
      <c r="I176" s="196">
        <v>96388</v>
      </c>
      <c r="J176" s="197">
        <v>46.16</v>
      </c>
      <c r="K176" s="196">
        <v>2743</v>
      </c>
    </row>
    <row r="177" spans="1:11" x14ac:dyDescent="0.3">
      <c r="A177" s="195">
        <v>25</v>
      </c>
      <c r="B177" s="196">
        <v>84281</v>
      </c>
      <c r="C177" s="197">
        <v>40.36</v>
      </c>
      <c r="D177" s="196">
        <v>87140</v>
      </c>
      <c r="E177" s="196">
        <v>89999</v>
      </c>
      <c r="F177" s="196">
        <v>92858</v>
      </c>
      <c r="G177" s="196">
        <v>95717</v>
      </c>
      <c r="H177" s="196">
        <v>98576</v>
      </c>
      <c r="I177" s="196">
        <v>101435</v>
      </c>
      <c r="J177" s="197">
        <v>48.58</v>
      </c>
      <c r="K177" s="196">
        <v>2859</v>
      </c>
    </row>
  </sheetData>
  <mergeCells count="26">
    <mergeCell ref="A150:K150"/>
    <mergeCell ref="A151:A152"/>
    <mergeCell ref="B151:B152"/>
    <mergeCell ref="D151:D152"/>
    <mergeCell ref="E151:E152"/>
    <mergeCell ref="F151:F152"/>
    <mergeCell ref="G151:G152"/>
    <mergeCell ref="H151:H152"/>
    <mergeCell ref="I151:I152"/>
    <mergeCell ref="K151:K152"/>
    <mergeCell ref="A79:Q79"/>
    <mergeCell ref="A40:Q40"/>
    <mergeCell ref="A41:Q41"/>
    <mergeCell ref="A74:Q76"/>
    <mergeCell ref="A77:Q77"/>
    <mergeCell ref="A78:Q78"/>
    <mergeCell ref="A1:Q2"/>
    <mergeCell ref="A3:Q3"/>
    <mergeCell ref="A36:Q37"/>
    <mergeCell ref="A38:Q38"/>
    <mergeCell ref="A39:Q39"/>
    <mergeCell ref="A114:Q114"/>
    <mergeCell ref="A115:Q115"/>
    <mergeCell ref="A116:Q116"/>
    <mergeCell ref="A117:Q117"/>
    <mergeCell ref="A80:Q80"/>
  </mergeCells>
  <printOptions horizontalCentered="1" gridLines="1"/>
  <pageMargins left="0" right="0" top="0.75" bottom="0.75" header="0.3" footer="0.3"/>
  <pageSetup scale="89" orientation="portrait" r:id="rId1"/>
  <rowBreaks count="2" manualBreakCount="2">
    <brk id="35" max="16383" man="1"/>
    <brk id="7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opLeftCell="A270" zoomScaleNormal="100" workbookViewId="0">
      <selection activeCell="C276" sqref="C276"/>
    </sheetView>
  </sheetViews>
  <sheetFormatPr defaultColWidth="9.109375" defaultRowHeight="14.4" x14ac:dyDescent="0.3"/>
  <cols>
    <col min="1" max="1" width="8.5546875" style="75" customWidth="1"/>
    <col min="2" max="2" width="8" style="75" customWidth="1"/>
    <col min="3" max="3" width="8" style="75" bestFit="1" customWidth="1"/>
    <col min="4" max="8" width="8.44140625" style="75" bestFit="1" customWidth="1"/>
    <col min="9" max="13" width="7" style="75" bestFit="1" customWidth="1"/>
    <col min="14" max="16384" width="9.109375" style="74"/>
  </cols>
  <sheetData>
    <row r="1" spans="1:16" ht="15" customHeight="1" x14ac:dyDescent="0.3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83"/>
      <c r="O1" s="83"/>
      <c r="P1" s="83"/>
    </row>
    <row r="2" spans="1:16" x14ac:dyDescent="0.3">
      <c r="A2" s="217" t="s">
        <v>64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6" s="82" customFormat="1" x14ac:dyDescent="0.3">
      <c r="A3" s="217" t="s">
        <v>63</v>
      </c>
      <c r="B3" s="217"/>
      <c r="C3" s="217"/>
      <c r="D3" s="217"/>
      <c r="E3" s="217"/>
      <c r="F3" s="221"/>
      <c r="G3" s="217"/>
      <c r="H3" s="217"/>
      <c r="I3" s="217"/>
      <c r="J3" s="217"/>
      <c r="K3" s="217"/>
      <c r="L3" s="217"/>
      <c r="M3" s="217"/>
    </row>
    <row r="4" spans="1:16" s="82" customFormat="1" x14ac:dyDescent="0.3">
      <c r="A4" s="217" t="s">
        <v>76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6" s="82" customFormat="1" x14ac:dyDescent="0.3">
      <c r="A5" s="217" t="s">
        <v>75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6" s="82" customFormat="1" ht="15" customHeight="1" x14ac:dyDescent="0.3">
      <c r="A6" s="227">
        <v>2.2499999999999999E-2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</row>
    <row r="7" spans="1:16" s="82" customFormat="1" x14ac:dyDescent="0.3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78" t="s">
        <v>40</v>
      </c>
    </row>
    <row r="8" spans="1:16" s="82" customFormat="1" x14ac:dyDescent="0.3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78" t="s">
        <v>41</v>
      </c>
    </row>
    <row r="9" spans="1:16" s="82" customFormat="1" x14ac:dyDescent="0.3">
      <c r="A9" s="217"/>
      <c r="B9" s="217"/>
      <c r="C9" s="217"/>
      <c r="D9" s="78" t="s">
        <v>42</v>
      </c>
      <c r="E9" s="78" t="s">
        <v>42</v>
      </c>
      <c r="F9" s="78" t="s">
        <v>42</v>
      </c>
      <c r="G9" s="78" t="s">
        <v>42</v>
      </c>
      <c r="H9" s="78" t="s">
        <v>42</v>
      </c>
      <c r="I9" s="78"/>
      <c r="J9" s="78" t="s">
        <v>43</v>
      </c>
      <c r="K9" s="78" t="s">
        <v>44</v>
      </c>
      <c r="L9" s="78" t="s">
        <v>45</v>
      </c>
      <c r="M9" s="78" t="s">
        <v>46</v>
      </c>
    </row>
    <row r="10" spans="1:16" s="82" customFormat="1" x14ac:dyDescent="0.3">
      <c r="A10" s="78"/>
      <c r="B10" s="78" t="s">
        <v>42</v>
      </c>
      <c r="C10" s="78" t="s">
        <v>47</v>
      </c>
      <c r="D10" s="78" t="s">
        <v>48</v>
      </c>
      <c r="E10" s="78" t="s">
        <v>48</v>
      </c>
      <c r="F10" s="78" t="s">
        <v>48</v>
      </c>
      <c r="G10" s="78" t="s">
        <v>48</v>
      </c>
      <c r="H10" s="78" t="s">
        <v>48</v>
      </c>
      <c r="I10" s="78" t="s">
        <v>49</v>
      </c>
      <c r="J10" s="78" t="s">
        <v>40</v>
      </c>
      <c r="K10" s="78" t="s">
        <v>40</v>
      </c>
      <c r="L10" s="78" t="s">
        <v>40</v>
      </c>
      <c r="M10" s="78" t="s">
        <v>40</v>
      </c>
    </row>
    <row r="11" spans="1:16" s="82" customFormat="1" x14ac:dyDescent="0.3">
      <c r="A11" s="78" t="s">
        <v>50</v>
      </c>
      <c r="B11" s="78" t="s">
        <v>51</v>
      </c>
      <c r="C11" s="78" t="s">
        <v>52</v>
      </c>
      <c r="D11" s="78" t="s">
        <v>53</v>
      </c>
      <c r="E11" s="78" t="s">
        <v>54</v>
      </c>
      <c r="F11" s="78" t="s">
        <v>55</v>
      </c>
      <c r="G11" s="78" t="s">
        <v>56</v>
      </c>
      <c r="H11" s="78" t="s">
        <v>57</v>
      </c>
      <c r="I11" s="78" t="s">
        <v>52</v>
      </c>
      <c r="J11" s="78" t="s">
        <v>58</v>
      </c>
      <c r="K11" s="78" t="s">
        <v>58</v>
      </c>
      <c r="L11" s="78" t="s">
        <v>58</v>
      </c>
      <c r="M11" s="78" t="s">
        <v>58</v>
      </c>
    </row>
    <row r="12" spans="1:16" s="82" customFormat="1" x14ac:dyDescent="0.3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</row>
    <row r="13" spans="1:16" s="82" customFormat="1" x14ac:dyDescent="0.3">
      <c r="A13" s="76">
        <v>1</v>
      </c>
      <c r="B13" s="77">
        <v>830</v>
      </c>
      <c r="C13" s="77">
        <v>21345</v>
      </c>
      <c r="D13" s="77">
        <v>22175</v>
      </c>
      <c r="E13" s="77">
        <v>23005</v>
      </c>
      <c r="F13" s="77">
        <v>23835</v>
      </c>
      <c r="G13" s="77">
        <v>24665</v>
      </c>
      <c r="H13" s="77">
        <v>25495</v>
      </c>
      <c r="I13" s="77">
        <v>26325</v>
      </c>
      <c r="J13" s="77">
        <v>27565</v>
      </c>
      <c r="K13" s="77">
        <v>28806</v>
      </c>
      <c r="L13" s="77">
        <v>31209</v>
      </c>
      <c r="M13" s="77">
        <v>32450</v>
      </c>
    </row>
    <row r="14" spans="1:16" s="82" customFormat="1" x14ac:dyDescent="0.3">
      <c r="A14" s="76">
        <v>2</v>
      </c>
      <c r="B14" s="77">
        <v>874</v>
      </c>
      <c r="C14" s="77">
        <v>22067</v>
      </c>
      <c r="D14" s="77">
        <v>22941</v>
      </c>
      <c r="E14" s="77">
        <v>23815</v>
      </c>
      <c r="F14" s="77">
        <v>24689</v>
      </c>
      <c r="G14" s="77">
        <v>25563</v>
      </c>
      <c r="H14" s="77">
        <v>26437</v>
      </c>
      <c r="I14" s="77">
        <v>27311</v>
      </c>
      <c r="J14" s="77">
        <v>28623</v>
      </c>
      <c r="K14" s="77">
        <v>29935</v>
      </c>
      <c r="L14" s="77">
        <v>32410</v>
      </c>
      <c r="M14" s="77">
        <v>33723</v>
      </c>
    </row>
    <row r="15" spans="1:16" s="82" customFormat="1" x14ac:dyDescent="0.3">
      <c r="A15" s="76">
        <v>3</v>
      </c>
      <c r="B15" s="77">
        <v>912</v>
      </c>
      <c r="C15" s="77">
        <v>23075</v>
      </c>
      <c r="D15" s="77">
        <v>23987</v>
      </c>
      <c r="E15" s="77">
        <v>24899</v>
      </c>
      <c r="F15" s="77">
        <v>25811</v>
      </c>
      <c r="G15" s="77">
        <v>26723</v>
      </c>
      <c r="H15" s="77">
        <v>27635</v>
      </c>
      <c r="I15" s="77">
        <v>28547</v>
      </c>
      <c r="J15" s="77">
        <v>29916</v>
      </c>
      <c r="K15" s="77">
        <v>31285</v>
      </c>
      <c r="L15" s="77">
        <v>33816</v>
      </c>
      <c r="M15" s="77">
        <v>35185</v>
      </c>
    </row>
    <row r="16" spans="1:16" s="82" customFormat="1" x14ac:dyDescent="0.3">
      <c r="A16" s="76">
        <v>4</v>
      </c>
      <c r="B16" s="77">
        <v>961</v>
      </c>
      <c r="C16" s="77">
        <v>24044</v>
      </c>
      <c r="D16" s="77">
        <v>25005</v>
      </c>
      <c r="E16" s="77">
        <v>25966</v>
      </c>
      <c r="F16" s="77">
        <v>26927</v>
      </c>
      <c r="G16" s="77">
        <v>27888</v>
      </c>
      <c r="H16" s="77">
        <v>28849</v>
      </c>
      <c r="I16" s="77">
        <v>29810</v>
      </c>
      <c r="J16" s="77">
        <v>31250</v>
      </c>
      <c r="K16" s="77">
        <v>32689</v>
      </c>
      <c r="L16" s="77">
        <v>35291</v>
      </c>
      <c r="M16" s="77">
        <v>36729</v>
      </c>
    </row>
    <row r="17" spans="1:13" s="82" customFormat="1" x14ac:dyDescent="0.3">
      <c r="A17" s="76">
        <v>5</v>
      </c>
      <c r="B17" s="77">
        <v>1011</v>
      </c>
      <c r="C17" s="77">
        <v>25110</v>
      </c>
      <c r="D17" s="77">
        <v>26121</v>
      </c>
      <c r="E17" s="77">
        <v>27132</v>
      </c>
      <c r="F17" s="77">
        <v>28143</v>
      </c>
      <c r="G17" s="77">
        <v>29154</v>
      </c>
      <c r="H17" s="77">
        <v>30165</v>
      </c>
      <c r="I17" s="77">
        <v>31176</v>
      </c>
      <c r="J17" s="77">
        <v>32690</v>
      </c>
      <c r="K17" s="77">
        <v>34205</v>
      </c>
      <c r="L17" s="77">
        <v>36882</v>
      </c>
      <c r="M17" s="77">
        <v>38396</v>
      </c>
    </row>
    <row r="18" spans="1:13" s="82" customFormat="1" x14ac:dyDescent="0.3">
      <c r="A18" s="76">
        <v>6</v>
      </c>
      <c r="B18" s="77">
        <v>1062</v>
      </c>
      <c r="C18" s="77">
        <v>26345</v>
      </c>
      <c r="D18" s="77">
        <v>27407</v>
      </c>
      <c r="E18" s="77">
        <v>28469</v>
      </c>
      <c r="F18" s="77">
        <v>29531</v>
      </c>
      <c r="G18" s="77">
        <v>30593</v>
      </c>
      <c r="H18" s="77">
        <v>31655</v>
      </c>
      <c r="I18" s="77">
        <v>32717</v>
      </c>
      <c r="J18" s="77">
        <v>34312</v>
      </c>
      <c r="K18" s="77">
        <v>35907</v>
      </c>
      <c r="L18" s="77">
        <v>38666</v>
      </c>
      <c r="M18" s="77">
        <v>40262</v>
      </c>
    </row>
    <row r="19" spans="1:13" s="82" customFormat="1" x14ac:dyDescent="0.3">
      <c r="A19" s="76">
        <v>7</v>
      </c>
      <c r="B19" s="77">
        <v>1107</v>
      </c>
      <c r="C19" s="77">
        <v>27749</v>
      </c>
      <c r="D19" s="77">
        <v>28856</v>
      </c>
      <c r="E19" s="77">
        <v>29963</v>
      </c>
      <c r="F19" s="77">
        <v>31070</v>
      </c>
      <c r="G19" s="77">
        <v>32177</v>
      </c>
      <c r="H19" s="77">
        <v>33284</v>
      </c>
      <c r="I19" s="77">
        <v>34391</v>
      </c>
      <c r="J19" s="77">
        <v>36049</v>
      </c>
      <c r="K19" s="77">
        <v>37708</v>
      </c>
      <c r="L19" s="77">
        <v>40529</v>
      </c>
      <c r="M19" s="77">
        <v>42188</v>
      </c>
    </row>
    <row r="20" spans="1:13" s="82" customFormat="1" x14ac:dyDescent="0.3">
      <c r="A20" s="76">
        <v>8</v>
      </c>
      <c r="B20" s="77">
        <v>1149</v>
      </c>
      <c r="C20" s="77">
        <v>29226</v>
      </c>
      <c r="D20" s="77">
        <v>30375</v>
      </c>
      <c r="E20" s="77">
        <v>31524</v>
      </c>
      <c r="F20" s="77">
        <v>32673</v>
      </c>
      <c r="G20" s="77">
        <v>33822</v>
      </c>
      <c r="H20" s="77">
        <v>34971</v>
      </c>
      <c r="I20" s="77">
        <v>36120</v>
      </c>
      <c r="J20" s="77">
        <v>37844</v>
      </c>
      <c r="K20" s="77">
        <v>39568</v>
      </c>
      <c r="L20" s="77">
        <v>42452</v>
      </c>
      <c r="M20" s="77">
        <v>44177</v>
      </c>
    </row>
    <row r="21" spans="1:13" s="82" customFormat="1" x14ac:dyDescent="0.3">
      <c r="A21" s="76">
        <v>9</v>
      </c>
      <c r="B21" s="77">
        <v>1199</v>
      </c>
      <c r="C21" s="77">
        <v>30772</v>
      </c>
      <c r="D21" s="77">
        <v>31971</v>
      </c>
      <c r="E21" s="77">
        <v>33170</v>
      </c>
      <c r="F21" s="77">
        <v>34369</v>
      </c>
      <c r="G21" s="77">
        <v>35568</v>
      </c>
      <c r="H21" s="77">
        <v>36767</v>
      </c>
      <c r="I21" s="77">
        <v>37966</v>
      </c>
      <c r="J21" s="77">
        <v>39768</v>
      </c>
      <c r="K21" s="77">
        <v>41569</v>
      </c>
      <c r="L21" s="77">
        <v>44534</v>
      </c>
      <c r="M21" s="77">
        <v>46334</v>
      </c>
    </row>
    <row r="22" spans="1:13" s="82" customFormat="1" x14ac:dyDescent="0.3">
      <c r="A22" s="76">
        <v>10</v>
      </c>
      <c r="B22" s="77">
        <v>1261</v>
      </c>
      <c r="C22" s="77">
        <v>32432</v>
      </c>
      <c r="D22" s="77">
        <v>33693</v>
      </c>
      <c r="E22" s="77">
        <v>34954</v>
      </c>
      <c r="F22" s="77">
        <v>36215</v>
      </c>
      <c r="G22" s="77">
        <v>37476</v>
      </c>
      <c r="H22" s="77">
        <v>38737</v>
      </c>
      <c r="I22" s="77">
        <v>39998</v>
      </c>
      <c r="J22" s="77">
        <v>41886</v>
      </c>
      <c r="K22" s="77">
        <v>43773</v>
      </c>
      <c r="L22" s="77">
        <v>46822</v>
      </c>
      <c r="M22" s="77">
        <v>48710</v>
      </c>
    </row>
    <row r="23" spans="1:13" s="82" customFormat="1" x14ac:dyDescent="0.3">
      <c r="A23" s="76">
        <v>11</v>
      </c>
      <c r="B23" s="77">
        <v>1312</v>
      </c>
      <c r="C23" s="77">
        <v>34258</v>
      </c>
      <c r="D23" s="77">
        <v>35570</v>
      </c>
      <c r="E23" s="77">
        <v>36882</v>
      </c>
      <c r="F23" s="77">
        <v>38194</v>
      </c>
      <c r="G23" s="77">
        <v>39506</v>
      </c>
      <c r="H23" s="77">
        <v>40818</v>
      </c>
      <c r="I23" s="77">
        <v>42130</v>
      </c>
      <c r="J23" s="77">
        <v>44095</v>
      </c>
      <c r="K23" s="77">
        <v>46060</v>
      </c>
      <c r="L23" s="77">
        <v>49189</v>
      </c>
      <c r="M23" s="77">
        <v>51156</v>
      </c>
    </row>
    <row r="24" spans="1:13" s="82" customFormat="1" x14ac:dyDescent="0.3">
      <c r="A24" s="76">
        <v>12</v>
      </c>
      <c r="B24" s="77">
        <v>1369</v>
      </c>
      <c r="C24" s="77">
        <v>36078</v>
      </c>
      <c r="D24" s="77">
        <v>37447</v>
      </c>
      <c r="E24" s="77">
        <v>38816</v>
      </c>
      <c r="F24" s="77">
        <v>40185</v>
      </c>
      <c r="G24" s="77">
        <v>41554</v>
      </c>
      <c r="H24" s="77">
        <v>42923</v>
      </c>
      <c r="I24" s="77">
        <v>44292</v>
      </c>
      <c r="J24" s="77">
        <v>46349</v>
      </c>
      <c r="K24" s="77">
        <v>48407</v>
      </c>
      <c r="L24" s="77">
        <v>51624</v>
      </c>
      <c r="M24" s="77">
        <v>53681</v>
      </c>
    </row>
    <row r="25" spans="1:13" s="82" customFormat="1" x14ac:dyDescent="0.3">
      <c r="A25" s="76">
        <v>13</v>
      </c>
      <c r="B25" s="77">
        <v>1431</v>
      </c>
      <c r="C25" s="77">
        <v>38140</v>
      </c>
      <c r="D25" s="77">
        <v>39571</v>
      </c>
      <c r="E25" s="77">
        <v>41002</v>
      </c>
      <c r="F25" s="77">
        <v>42433</v>
      </c>
      <c r="G25" s="77">
        <v>43864</v>
      </c>
      <c r="H25" s="77">
        <v>45295</v>
      </c>
      <c r="I25" s="77">
        <v>46726</v>
      </c>
      <c r="J25" s="77">
        <v>48868</v>
      </c>
      <c r="K25" s="77">
        <v>51010</v>
      </c>
      <c r="L25" s="77">
        <v>54315</v>
      </c>
      <c r="M25" s="77">
        <v>56457</v>
      </c>
    </row>
    <row r="26" spans="1:13" s="82" customFormat="1" x14ac:dyDescent="0.3">
      <c r="A26" s="76">
        <v>14</v>
      </c>
      <c r="B26" s="77">
        <v>1500</v>
      </c>
      <c r="C26" s="77">
        <v>40244</v>
      </c>
      <c r="D26" s="77">
        <v>41744</v>
      </c>
      <c r="E26" s="77">
        <v>43244</v>
      </c>
      <c r="F26" s="77">
        <v>44744</v>
      </c>
      <c r="G26" s="77">
        <v>46244</v>
      </c>
      <c r="H26" s="77">
        <v>47744</v>
      </c>
      <c r="I26" s="77">
        <v>49244</v>
      </c>
      <c r="J26" s="77">
        <v>51488</v>
      </c>
      <c r="K26" s="77">
        <v>53733</v>
      </c>
      <c r="L26" s="77">
        <v>57139</v>
      </c>
      <c r="M26" s="77">
        <v>59383</v>
      </c>
    </row>
    <row r="27" spans="1:13" s="82" customFormat="1" x14ac:dyDescent="0.3">
      <c r="A27" s="76">
        <v>15</v>
      </c>
      <c r="B27" s="77">
        <v>1560</v>
      </c>
      <c r="C27" s="77">
        <v>42471</v>
      </c>
      <c r="D27" s="77">
        <v>44031</v>
      </c>
      <c r="E27" s="77">
        <v>45591</v>
      </c>
      <c r="F27" s="77">
        <v>47151</v>
      </c>
      <c r="G27" s="77">
        <v>48711</v>
      </c>
      <c r="H27" s="77">
        <v>50271</v>
      </c>
      <c r="I27" s="77">
        <v>51831</v>
      </c>
      <c r="J27" s="77">
        <v>54169</v>
      </c>
      <c r="K27" s="77">
        <v>56508</v>
      </c>
      <c r="L27" s="77">
        <v>60006</v>
      </c>
      <c r="M27" s="77">
        <v>62343</v>
      </c>
    </row>
    <row r="28" spans="1:13" s="82" customFormat="1" x14ac:dyDescent="0.3">
      <c r="A28" s="76">
        <v>16</v>
      </c>
      <c r="B28" s="77">
        <v>1630</v>
      </c>
      <c r="C28" s="77">
        <v>44780</v>
      </c>
      <c r="D28" s="77">
        <v>46410</v>
      </c>
      <c r="E28" s="77">
        <v>48040</v>
      </c>
      <c r="F28" s="77">
        <v>49670</v>
      </c>
      <c r="G28" s="77">
        <v>51300</v>
      </c>
      <c r="H28" s="77">
        <v>52930</v>
      </c>
      <c r="I28" s="77">
        <v>54560</v>
      </c>
      <c r="J28" s="77">
        <v>57004</v>
      </c>
      <c r="K28" s="77">
        <v>59448</v>
      </c>
      <c r="L28" s="77">
        <v>63051</v>
      </c>
      <c r="M28" s="77">
        <v>65493</v>
      </c>
    </row>
    <row r="29" spans="1:13" s="82" customFormat="1" x14ac:dyDescent="0.3">
      <c r="A29" s="76">
        <v>17</v>
      </c>
      <c r="B29" s="77">
        <v>1717</v>
      </c>
      <c r="C29" s="77">
        <v>47209</v>
      </c>
      <c r="D29" s="77">
        <v>48926</v>
      </c>
      <c r="E29" s="77">
        <v>50643</v>
      </c>
      <c r="F29" s="77">
        <v>52360</v>
      </c>
      <c r="G29" s="77">
        <v>54077</v>
      </c>
      <c r="H29" s="77">
        <v>55794</v>
      </c>
      <c r="I29" s="77">
        <v>57511</v>
      </c>
      <c r="J29" s="77">
        <v>60082</v>
      </c>
      <c r="K29" s="77">
        <v>62652</v>
      </c>
      <c r="L29" s="77">
        <v>66385</v>
      </c>
      <c r="M29" s="77">
        <v>68957</v>
      </c>
    </row>
    <row r="30" spans="1:13" s="82" customFormat="1" x14ac:dyDescent="0.3">
      <c r="A30" s="76">
        <v>18</v>
      </c>
      <c r="B30" s="77">
        <v>1802</v>
      </c>
      <c r="C30" s="77">
        <v>49805</v>
      </c>
      <c r="D30" s="77">
        <v>51607</v>
      </c>
      <c r="E30" s="77">
        <v>53409</v>
      </c>
      <c r="F30" s="77">
        <v>55211</v>
      </c>
      <c r="G30" s="77">
        <v>57013</v>
      </c>
      <c r="H30" s="77">
        <v>58815</v>
      </c>
      <c r="I30" s="77">
        <v>60617</v>
      </c>
      <c r="J30" s="77">
        <v>63320</v>
      </c>
      <c r="K30" s="77">
        <v>66024</v>
      </c>
      <c r="L30" s="77">
        <v>69889</v>
      </c>
      <c r="M30" s="77">
        <v>72593</v>
      </c>
    </row>
    <row r="31" spans="1:13" s="82" customFormat="1" x14ac:dyDescent="0.3">
      <c r="A31" s="76">
        <v>19</v>
      </c>
      <c r="B31" s="77">
        <v>1882</v>
      </c>
      <c r="C31" s="77">
        <v>52436</v>
      </c>
      <c r="D31" s="77">
        <v>54318</v>
      </c>
      <c r="E31" s="77">
        <v>56200</v>
      </c>
      <c r="F31" s="77">
        <v>58082</v>
      </c>
      <c r="G31" s="77">
        <v>59964</v>
      </c>
      <c r="H31" s="77">
        <v>61846</v>
      </c>
      <c r="I31" s="77">
        <v>63728</v>
      </c>
      <c r="J31" s="77">
        <v>66549</v>
      </c>
      <c r="K31" s="77">
        <v>69370</v>
      </c>
      <c r="L31" s="77">
        <v>73354</v>
      </c>
      <c r="M31" s="77">
        <v>76176</v>
      </c>
    </row>
    <row r="32" spans="1:13" s="82" customFormat="1" x14ac:dyDescent="0.3">
      <c r="A32" s="76">
        <v>20</v>
      </c>
      <c r="B32" s="77">
        <v>1967</v>
      </c>
      <c r="C32" s="77">
        <v>55047</v>
      </c>
      <c r="D32" s="77">
        <v>57014</v>
      </c>
      <c r="E32" s="77">
        <v>58981</v>
      </c>
      <c r="F32" s="77">
        <v>60948</v>
      </c>
      <c r="G32" s="77">
        <v>62915</v>
      </c>
      <c r="H32" s="77">
        <v>64882</v>
      </c>
      <c r="I32" s="77">
        <v>66849</v>
      </c>
      <c r="J32" s="77">
        <v>69802</v>
      </c>
      <c r="K32" s="77">
        <v>72755</v>
      </c>
      <c r="L32" s="77">
        <v>76868</v>
      </c>
      <c r="M32" s="77">
        <v>79822</v>
      </c>
    </row>
    <row r="33" spans="1:13" s="82" customFormat="1" x14ac:dyDescent="0.3">
      <c r="A33" s="76">
        <v>21</v>
      </c>
      <c r="B33" s="77">
        <v>2052</v>
      </c>
      <c r="C33" s="77">
        <v>57925</v>
      </c>
      <c r="D33" s="77">
        <v>59977</v>
      </c>
      <c r="E33" s="77">
        <v>62029</v>
      </c>
      <c r="F33" s="77">
        <v>64081</v>
      </c>
      <c r="G33" s="77">
        <v>66133</v>
      </c>
      <c r="H33" s="77">
        <v>68185</v>
      </c>
      <c r="I33" s="77">
        <v>70237</v>
      </c>
      <c r="J33" s="77">
        <v>73315</v>
      </c>
      <c r="K33" s="77">
        <v>76392</v>
      </c>
      <c r="L33" s="77">
        <v>80631</v>
      </c>
      <c r="M33" s="77">
        <v>83709</v>
      </c>
    </row>
    <row r="34" spans="1:13" x14ac:dyDescent="0.3">
      <c r="A34" s="76">
        <v>22</v>
      </c>
      <c r="B34" s="77">
        <v>2173</v>
      </c>
      <c r="C34" s="77">
        <v>60937</v>
      </c>
      <c r="D34" s="77">
        <v>63110</v>
      </c>
      <c r="E34" s="77">
        <v>65283</v>
      </c>
      <c r="F34" s="77">
        <v>67456</v>
      </c>
      <c r="G34" s="77">
        <v>69629</v>
      </c>
      <c r="H34" s="77">
        <v>71802</v>
      </c>
      <c r="I34" s="77">
        <v>73975</v>
      </c>
      <c r="J34" s="77">
        <v>77230</v>
      </c>
      <c r="K34" s="77">
        <v>80484</v>
      </c>
      <c r="L34" s="77">
        <v>84900</v>
      </c>
      <c r="M34" s="77">
        <v>88155</v>
      </c>
    </row>
    <row r="35" spans="1:13" x14ac:dyDescent="0.3">
      <c r="A35" s="76">
        <v>23</v>
      </c>
      <c r="B35" s="77">
        <v>2235</v>
      </c>
      <c r="C35" s="77">
        <v>64148</v>
      </c>
      <c r="D35" s="77">
        <v>66383</v>
      </c>
      <c r="E35" s="77">
        <v>68618</v>
      </c>
      <c r="F35" s="77">
        <v>70853</v>
      </c>
      <c r="G35" s="77">
        <v>73088</v>
      </c>
      <c r="H35" s="77">
        <v>75323</v>
      </c>
      <c r="I35" s="77">
        <v>77558</v>
      </c>
      <c r="J35" s="77">
        <v>80912</v>
      </c>
      <c r="K35" s="77">
        <v>84266</v>
      </c>
      <c r="L35" s="77">
        <v>88779</v>
      </c>
      <c r="M35" s="77">
        <v>92132</v>
      </c>
    </row>
    <row r="36" spans="1:13" s="82" customFormat="1" x14ac:dyDescent="0.3">
      <c r="A36" s="76">
        <v>24</v>
      </c>
      <c r="B36" s="77">
        <v>2318</v>
      </c>
      <c r="C36" s="77">
        <v>67533</v>
      </c>
      <c r="D36" s="77">
        <v>69851</v>
      </c>
      <c r="E36" s="77">
        <v>72169</v>
      </c>
      <c r="F36" s="77">
        <v>74487</v>
      </c>
      <c r="G36" s="77">
        <v>76805</v>
      </c>
      <c r="H36" s="77">
        <v>79123</v>
      </c>
      <c r="I36" s="77">
        <v>81441</v>
      </c>
      <c r="J36" s="77">
        <v>84916</v>
      </c>
      <c r="K36" s="77">
        <v>88392</v>
      </c>
      <c r="L36" s="77">
        <v>93031</v>
      </c>
      <c r="M36" s="77">
        <v>96507</v>
      </c>
    </row>
    <row r="37" spans="1:13" s="82" customFormat="1" x14ac:dyDescent="0.3">
      <c r="A37" s="76">
        <v>25</v>
      </c>
      <c r="B37" s="77">
        <v>2417</v>
      </c>
      <c r="C37" s="77">
        <v>71212</v>
      </c>
      <c r="D37" s="77">
        <v>73629</v>
      </c>
      <c r="E37" s="77">
        <v>76046</v>
      </c>
      <c r="F37" s="77">
        <v>78463</v>
      </c>
      <c r="G37" s="77">
        <v>80880</v>
      </c>
      <c r="H37" s="77">
        <v>83297</v>
      </c>
      <c r="I37" s="77">
        <v>85714</v>
      </c>
      <c r="J37" s="77">
        <v>89338</v>
      </c>
      <c r="K37" s="77">
        <v>92961</v>
      </c>
      <c r="L37" s="77">
        <v>97749</v>
      </c>
      <c r="M37" s="77">
        <v>101373</v>
      </c>
    </row>
    <row r="38" spans="1:13" s="82" customFormat="1" x14ac:dyDescent="0.3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</row>
    <row r="39" spans="1:13" s="82" customFormat="1" ht="15" customHeight="1" x14ac:dyDescent="0.3">
      <c r="A39" s="217" t="s">
        <v>64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</row>
    <row r="40" spans="1:13" s="82" customFormat="1" x14ac:dyDescent="0.3">
      <c r="A40" s="217" t="s">
        <v>63</v>
      </c>
      <c r="B40" s="217"/>
      <c r="C40" s="217"/>
      <c r="D40" s="217"/>
      <c r="E40" s="217"/>
      <c r="F40" s="221"/>
      <c r="G40" s="217"/>
      <c r="H40" s="217"/>
      <c r="I40" s="217"/>
      <c r="J40" s="217"/>
      <c r="K40" s="217"/>
      <c r="L40" s="217"/>
      <c r="M40" s="217"/>
    </row>
    <row r="41" spans="1:13" s="82" customFormat="1" x14ac:dyDescent="0.3">
      <c r="A41" s="217" t="s">
        <v>74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  <row r="42" spans="1:13" s="82" customFormat="1" x14ac:dyDescent="0.3">
      <c r="A42" s="217" t="s">
        <v>73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</row>
    <row r="43" spans="1:13" s="82" customFormat="1" x14ac:dyDescent="0.3">
      <c r="A43" s="227">
        <v>2.75E-2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</row>
    <row r="44" spans="1:13" s="82" customFormat="1" x14ac:dyDescent="0.3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78" t="s">
        <v>40</v>
      </c>
    </row>
    <row r="45" spans="1:13" s="82" customFormat="1" x14ac:dyDescent="0.3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78" t="s">
        <v>41</v>
      </c>
    </row>
    <row r="46" spans="1:13" s="82" customFormat="1" x14ac:dyDescent="0.3">
      <c r="A46" s="217"/>
      <c r="B46" s="217"/>
      <c r="C46" s="217"/>
      <c r="D46" s="78" t="s">
        <v>42</v>
      </c>
      <c r="E46" s="78" t="s">
        <v>42</v>
      </c>
      <c r="F46" s="78" t="s">
        <v>42</v>
      </c>
      <c r="G46" s="78" t="s">
        <v>42</v>
      </c>
      <c r="H46" s="78" t="s">
        <v>42</v>
      </c>
      <c r="I46" s="78"/>
      <c r="J46" s="78" t="s">
        <v>43</v>
      </c>
      <c r="K46" s="78" t="s">
        <v>44</v>
      </c>
      <c r="L46" s="78" t="s">
        <v>45</v>
      </c>
      <c r="M46" s="78" t="s">
        <v>46</v>
      </c>
    </row>
    <row r="47" spans="1:13" s="82" customFormat="1" x14ac:dyDescent="0.3">
      <c r="A47" s="78"/>
      <c r="B47" s="78" t="s">
        <v>42</v>
      </c>
      <c r="C47" s="78" t="s">
        <v>47</v>
      </c>
      <c r="D47" s="78" t="s">
        <v>48</v>
      </c>
      <c r="E47" s="78" t="s">
        <v>48</v>
      </c>
      <c r="F47" s="78" t="s">
        <v>48</v>
      </c>
      <c r="G47" s="78" t="s">
        <v>48</v>
      </c>
      <c r="H47" s="78" t="s">
        <v>48</v>
      </c>
      <c r="I47" s="78" t="s">
        <v>49</v>
      </c>
      <c r="J47" s="78" t="s">
        <v>40</v>
      </c>
      <c r="K47" s="78" t="s">
        <v>40</v>
      </c>
      <c r="L47" s="78" t="s">
        <v>40</v>
      </c>
      <c r="M47" s="78" t="s">
        <v>40</v>
      </c>
    </row>
    <row r="48" spans="1:13" s="82" customFormat="1" x14ac:dyDescent="0.3">
      <c r="A48" s="78" t="s">
        <v>50</v>
      </c>
      <c r="B48" s="78" t="s">
        <v>51</v>
      </c>
      <c r="C48" s="78" t="s">
        <v>52</v>
      </c>
      <c r="D48" s="78" t="s">
        <v>53</v>
      </c>
      <c r="E48" s="78" t="s">
        <v>54</v>
      </c>
      <c r="F48" s="78" t="s">
        <v>55</v>
      </c>
      <c r="G48" s="78" t="s">
        <v>56</v>
      </c>
      <c r="H48" s="78" t="s">
        <v>57</v>
      </c>
      <c r="I48" s="78" t="s">
        <v>52</v>
      </c>
      <c r="J48" s="78" t="s">
        <v>58</v>
      </c>
      <c r="K48" s="78" t="s">
        <v>58</v>
      </c>
      <c r="L48" s="78" t="s">
        <v>58</v>
      </c>
      <c r="M48" s="78" t="s">
        <v>58</v>
      </c>
    </row>
    <row r="49" spans="1:13" s="82" customForma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</row>
    <row r="50" spans="1:13" s="82" customFormat="1" x14ac:dyDescent="0.3">
      <c r="A50" s="76">
        <v>1</v>
      </c>
      <c r="B50" s="77">
        <v>853</v>
      </c>
      <c r="C50" s="77">
        <v>21932</v>
      </c>
      <c r="D50" s="77">
        <v>22785</v>
      </c>
      <c r="E50" s="77">
        <v>23638</v>
      </c>
      <c r="F50" s="77">
        <v>24491</v>
      </c>
      <c r="G50" s="77">
        <v>25344</v>
      </c>
      <c r="H50" s="77">
        <v>26197</v>
      </c>
      <c r="I50" s="77">
        <v>27050</v>
      </c>
      <c r="J50" s="76">
        <v>28324</v>
      </c>
      <c r="K50" s="76">
        <v>29599</v>
      </c>
      <c r="L50" s="76">
        <v>32068</v>
      </c>
      <c r="M50" s="76">
        <v>33343</v>
      </c>
    </row>
    <row r="51" spans="1:13" s="82" customFormat="1" x14ac:dyDescent="0.3">
      <c r="A51" s="76">
        <v>2</v>
      </c>
      <c r="B51" s="77">
        <v>898</v>
      </c>
      <c r="C51" s="76">
        <v>22674</v>
      </c>
      <c r="D51" s="77">
        <v>23572</v>
      </c>
      <c r="E51" s="77">
        <v>24470</v>
      </c>
      <c r="F51" s="77">
        <v>25368</v>
      </c>
      <c r="G51" s="77">
        <v>26266</v>
      </c>
      <c r="H51" s="77">
        <v>27164</v>
      </c>
      <c r="I51" s="77">
        <v>28062</v>
      </c>
      <c r="J51" s="76">
        <v>29410</v>
      </c>
      <c r="K51" s="76">
        <v>30758</v>
      </c>
      <c r="L51" s="76">
        <v>33301</v>
      </c>
      <c r="M51" s="76">
        <v>34650</v>
      </c>
    </row>
    <row r="52" spans="1:13" s="82" customFormat="1" x14ac:dyDescent="0.3">
      <c r="A52" s="76">
        <v>3</v>
      </c>
      <c r="B52" s="77">
        <v>937</v>
      </c>
      <c r="C52" s="76">
        <v>23710</v>
      </c>
      <c r="D52" s="77">
        <v>24647</v>
      </c>
      <c r="E52" s="77">
        <v>25584</v>
      </c>
      <c r="F52" s="77">
        <v>26521</v>
      </c>
      <c r="G52" s="77">
        <v>27458</v>
      </c>
      <c r="H52" s="77">
        <v>28395</v>
      </c>
      <c r="I52" s="77">
        <v>29332</v>
      </c>
      <c r="J52" s="76">
        <v>30739</v>
      </c>
      <c r="K52" s="76">
        <v>32145</v>
      </c>
      <c r="L52" s="76">
        <v>34746</v>
      </c>
      <c r="M52" s="76">
        <v>36153</v>
      </c>
    </row>
    <row r="53" spans="1:13" s="82" customFormat="1" x14ac:dyDescent="0.3">
      <c r="A53" s="76">
        <v>4</v>
      </c>
      <c r="B53" s="77">
        <v>988</v>
      </c>
      <c r="C53" s="76">
        <v>24705</v>
      </c>
      <c r="D53" s="77">
        <v>25693</v>
      </c>
      <c r="E53" s="77">
        <v>26681</v>
      </c>
      <c r="F53" s="77">
        <v>27669</v>
      </c>
      <c r="G53" s="77">
        <v>28657</v>
      </c>
      <c r="H53" s="77">
        <v>29645</v>
      </c>
      <c r="I53" s="77">
        <v>30633</v>
      </c>
      <c r="J53" s="76">
        <v>32113</v>
      </c>
      <c r="K53" s="76">
        <v>33591</v>
      </c>
      <c r="L53" s="76">
        <v>36265</v>
      </c>
      <c r="M53" s="76">
        <v>37742</v>
      </c>
    </row>
    <row r="54" spans="1:13" s="82" customFormat="1" x14ac:dyDescent="0.3">
      <c r="A54" s="76">
        <v>5</v>
      </c>
      <c r="B54" s="77">
        <v>1039</v>
      </c>
      <c r="C54" s="76">
        <v>25801</v>
      </c>
      <c r="D54" s="77">
        <v>26840</v>
      </c>
      <c r="E54" s="77">
        <v>27879</v>
      </c>
      <c r="F54" s="77">
        <v>28918</v>
      </c>
      <c r="G54" s="77">
        <v>29957</v>
      </c>
      <c r="H54" s="77">
        <v>30996</v>
      </c>
      <c r="I54" s="77">
        <v>32035</v>
      </c>
      <c r="J54" s="76">
        <v>33591</v>
      </c>
      <c r="K54" s="76">
        <v>35147</v>
      </c>
      <c r="L54" s="76">
        <v>37898</v>
      </c>
      <c r="M54" s="76">
        <v>39454</v>
      </c>
    </row>
    <row r="55" spans="1:13" s="82" customFormat="1" x14ac:dyDescent="0.3">
      <c r="A55" s="76">
        <v>6</v>
      </c>
      <c r="B55" s="77">
        <v>1091</v>
      </c>
      <c r="C55" s="76">
        <v>27069</v>
      </c>
      <c r="D55" s="77">
        <v>28160</v>
      </c>
      <c r="E55" s="77">
        <v>29251</v>
      </c>
      <c r="F55" s="77">
        <v>30342</v>
      </c>
      <c r="G55" s="77">
        <v>31433</v>
      </c>
      <c r="H55" s="77">
        <v>32524</v>
      </c>
      <c r="I55" s="77">
        <v>33615</v>
      </c>
      <c r="J55" s="76">
        <v>35254</v>
      </c>
      <c r="K55" s="76">
        <v>36893</v>
      </c>
      <c r="L55" s="76">
        <v>39728</v>
      </c>
      <c r="M55" s="76">
        <v>41367</v>
      </c>
    </row>
    <row r="56" spans="1:13" s="82" customFormat="1" x14ac:dyDescent="0.3">
      <c r="A56" s="76">
        <v>7</v>
      </c>
      <c r="B56" s="77">
        <v>1138</v>
      </c>
      <c r="C56" s="76">
        <v>28512</v>
      </c>
      <c r="D56" s="77">
        <v>29650</v>
      </c>
      <c r="E56" s="77">
        <v>30788</v>
      </c>
      <c r="F56" s="77">
        <v>31926</v>
      </c>
      <c r="G56" s="77">
        <v>33064</v>
      </c>
      <c r="H56" s="77">
        <v>34202</v>
      </c>
      <c r="I56" s="77">
        <v>35340</v>
      </c>
      <c r="J56" s="76">
        <v>37044</v>
      </c>
      <c r="K56" s="76">
        <v>38748</v>
      </c>
      <c r="L56" s="76">
        <v>41647</v>
      </c>
      <c r="M56" s="76">
        <v>43351</v>
      </c>
    </row>
    <row r="57" spans="1:13" s="82" customFormat="1" x14ac:dyDescent="0.3">
      <c r="A57" s="76">
        <v>8</v>
      </c>
      <c r="B57" s="77">
        <v>1181</v>
      </c>
      <c r="C57" s="76">
        <v>30030</v>
      </c>
      <c r="D57" s="77">
        <v>31211</v>
      </c>
      <c r="E57" s="77">
        <v>32392</v>
      </c>
      <c r="F57" s="77">
        <v>33573</v>
      </c>
      <c r="G57" s="77">
        <v>34754</v>
      </c>
      <c r="H57" s="77">
        <v>35935</v>
      </c>
      <c r="I57" s="77">
        <v>37116</v>
      </c>
      <c r="J57" s="76">
        <v>38887</v>
      </c>
      <c r="K57" s="76">
        <v>40659</v>
      </c>
      <c r="L57" s="76">
        <v>43622</v>
      </c>
      <c r="M57" s="76">
        <v>45395</v>
      </c>
    </row>
    <row r="58" spans="1:13" s="82" customFormat="1" x14ac:dyDescent="0.3">
      <c r="A58" s="76">
        <v>9</v>
      </c>
      <c r="B58" s="77">
        <v>1232</v>
      </c>
      <c r="C58" s="76">
        <v>31618</v>
      </c>
      <c r="D58" s="77">
        <v>32850</v>
      </c>
      <c r="E58" s="77">
        <v>34082</v>
      </c>
      <c r="F58" s="77">
        <v>35314</v>
      </c>
      <c r="G58" s="77">
        <v>36546</v>
      </c>
      <c r="H58" s="77">
        <v>37778</v>
      </c>
      <c r="I58" s="77">
        <v>39010</v>
      </c>
      <c r="J58" s="76">
        <v>40862</v>
      </c>
      <c r="K58" s="76">
        <v>42712</v>
      </c>
      <c r="L58" s="76">
        <v>45759</v>
      </c>
      <c r="M58" s="76">
        <v>47608</v>
      </c>
    </row>
    <row r="59" spans="1:13" s="82" customFormat="1" x14ac:dyDescent="0.3">
      <c r="A59" s="76">
        <v>10</v>
      </c>
      <c r="B59" s="77">
        <v>1296</v>
      </c>
      <c r="C59" s="76">
        <v>33324</v>
      </c>
      <c r="D59" s="77">
        <v>34620</v>
      </c>
      <c r="E59" s="77">
        <v>35916</v>
      </c>
      <c r="F59" s="77">
        <v>37212</v>
      </c>
      <c r="G59" s="77">
        <v>38508</v>
      </c>
      <c r="H59" s="77">
        <v>39804</v>
      </c>
      <c r="I59" s="77">
        <v>41100</v>
      </c>
      <c r="J59" s="76">
        <v>43040</v>
      </c>
      <c r="K59" s="76">
        <v>44979</v>
      </c>
      <c r="L59" s="76">
        <v>48112</v>
      </c>
      <c r="M59" s="76">
        <v>50052</v>
      </c>
    </row>
    <row r="60" spans="1:13" s="82" customFormat="1" x14ac:dyDescent="0.3">
      <c r="A60" s="76">
        <v>11</v>
      </c>
      <c r="B60" s="77">
        <v>1348</v>
      </c>
      <c r="C60" s="76">
        <v>35200</v>
      </c>
      <c r="D60" s="77">
        <v>36548</v>
      </c>
      <c r="E60" s="77">
        <v>37896</v>
      </c>
      <c r="F60" s="77">
        <v>39244</v>
      </c>
      <c r="G60" s="77">
        <v>40592</v>
      </c>
      <c r="H60" s="77">
        <v>41940</v>
      </c>
      <c r="I60" s="77">
        <v>43288</v>
      </c>
      <c r="J60" s="76">
        <v>45307</v>
      </c>
      <c r="K60" s="76">
        <v>47326</v>
      </c>
      <c r="L60" s="76">
        <v>50541</v>
      </c>
      <c r="M60" s="76">
        <v>52562</v>
      </c>
    </row>
    <row r="61" spans="1:13" s="82" customFormat="1" x14ac:dyDescent="0.3">
      <c r="A61" s="76">
        <v>12</v>
      </c>
      <c r="B61" s="77">
        <v>1407</v>
      </c>
      <c r="C61" s="76">
        <v>37070</v>
      </c>
      <c r="D61" s="77">
        <v>38477</v>
      </c>
      <c r="E61" s="77">
        <v>39884</v>
      </c>
      <c r="F61" s="77">
        <v>41291</v>
      </c>
      <c r="G61" s="77">
        <v>42698</v>
      </c>
      <c r="H61" s="77">
        <v>44105</v>
      </c>
      <c r="I61" s="77">
        <v>45512</v>
      </c>
      <c r="J61" s="76">
        <v>47626</v>
      </c>
      <c r="K61" s="76">
        <v>49740</v>
      </c>
      <c r="L61" s="76">
        <v>53046</v>
      </c>
      <c r="M61" s="76">
        <v>55159</v>
      </c>
    </row>
    <row r="62" spans="1:13" s="82" customFormat="1" x14ac:dyDescent="0.3">
      <c r="A62" s="76">
        <v>13</v>
      </c>
      <c r="B62" s="77">
        <v>1470</v>
      </c>
      <c r="C62" s="76">
        <v>39189</v>
      </c>
      <c r="D62" s="77">
        <v>40659</v>
      </c>
      <c r="E62" s="77">
        <v>42129</v>
      </c>
      <c r="F62" s="77">
        <v>43599</v>
      </c>
      <c r="G62" s="77">
        <v>45069</v>
      </c>
      <c r="H62" s="77">
        <v>46539</v>
      </c>
      <c r="I62" s="77">
        <v>48009</v>
      </c>
      <c r="J62" s="76">
        <v>50210</v>
      </c>
      <c r="K62" s="76">
        <v>52411</v>
      </c>
      <c r="L62" s="76">
        <v>55807</v>
      </c>
      <c r="M62" s="76">
        <v>58008</v>
      </c>
    </row>
    <row r="63" spans="1:13" s="82" customFormat="1" x14ac:dyDescent="0.3">
      <c r="A63" s="76">
        <v>14</v>
      </c>
      <c r="B63" s="77">
        <v>1541</v>
      </c>
      <c r="C63" s="76">
        <v>41351</v>
      </c>
      <c r="D63" s="77">
        <v>42892</v>
      </c>
      <c r="E63" s="77">
        <v>44433</v>
      </c>
      <c r="F63" s="77">
        <v>45974</v>
      </c>
      <c r="G63" s="77">
        <v>47515</v>
      </c>
      <c r="H63" s="77">
        <v>49056</v>
      </c>
      <c r="I63" s="77">
        <v>50597</v>
      </c>
      <c r="J63" s="76">
        <v>52903</v>
      </c>
      <c r="K63" s="76">
        <v>55209</v>
      </c>
      <c r="L63" s="76">
        <v>58709</v>
      </c>
      <c r="M63" s="76">
        <v>61015</v>
      </c>
    </row>
    <row r="64" spans="1:13" s="82" customFormat="1" x14ac:dyDescent="0.3">
      <c r="A64" s="76">
        <v>15</v>
      </c>
      <c r="B64" s="77">
        <v>1603</v>
      </c>
      <c r="C64" s="76">
        <v>43639</v>
      </c>
      <c r="D64" s="77">
        <v>45242</v>
      </c>
      <c r="E64" s="77">
        <v>46845</v>
      </c>
      <c r="F64" s="77">
        <v>48448</v>
      </c>
      <c r="G64" s="77">
        <v>50051</v>
      </c>
      <c r="H64" s="77">
        <v>51654</v>
      </c>
      <c r="I64" s="77">
        <v>53257</v>
      </c>
      <c r="J64" s="76">
        <v>55659</v>
      </c>
      <c r="K64" s="76">
        <v>58063</v>
      </c>
      <c r="L64" s="76">
        <v>61657</v>
      </c>
      <c r="M64" s="76">
        <v>64058</v>
      </c>
    </row>
    <row r="65" spans="1:13" s="82" customFormat="1" x14ac:dyDescent="0.3">
      <c r="A65" s="76">
        <v>16</v>
      </c>
      <c r="B65" s="77">
        <v>1675</v>
      </c>
      <c r="C65" s="76">
        <v>46011</v>
      </c>
      <c r="D65" s="77">
        <v>47686</v>
      </c>
      <c r="E65" s="77">
        <v>49361</v>
      </c>
      <c r="F65" s="77">
        <v>51036</v>
      </c>
      <c r="G65" s="77">
        <v>52711</v>
      </c>
      <c r="H65" s="77">
        <v>54386</v>
      </c>
      <c r="I65" s="77">
        <v>56061</v>
      </c>
      <c r="J65" s="76">
        <v>58572</v>
      </c>
      <c r="K65" s="76">
        <v>61083</v>
      </c>
      <c r="L65" s="76">
        <v>64786</v>
      </c>
      <c r="M65" s="76">
        <v>67295</v>
      </c>
    </row>
    <row r="66" spans="1:13" s="82" customFormat="1" x14ac:dyDescent="0.3">
      <c r="A66" s="76">
        <v>17</v>
      </c>
      <c r="B66" s="77">
        <v>1764</v>
      </c>
      <c r="C66" s="76">
        <v>48507</v>
      </c>
      <c r="D66" s="77">
        <v>50271</v>
      </c>
      <c r="E66" s="77">
        <v>52035</v>
      </c>
      <c r="F66" s="77">
        <v>53799</v>
      </c>
      <c r="G66" s="77">
        <v>55563</v>
      </c>
      <c r="H66" s="77">
        <v>57327</v>
      </c>
      <c r="I66" s="77">
        <v>59091</v>
      </c>
      <c r="J66" s="76">
        <v>61733</v>
      </c>
      <c r="K66" s="76">
        <v>64373</v>
      </c>
      <c r="L66" s="76">
        <v>68209</v>
      </c>
      <c r="M66" s="76">
        <v>70852</v>
      </c>
    </row>
    <row r="67" spans="1:13" x14ac:dyDescent="0.3">
      <c r="A67" s="76">
        <v>18</v>
      </c>
      <c r="B67" s="77">
        <v>1852</v>
      </c>
      <c r="C67" s="76">
        <v>51175</v>
      </c>
      <c r="D67" s="77">
        <v>53027</v>
      </c>
      <c r="E67" s="77">
        <v>54879</v>
      </c>
      <c r="F67" s="77">
        <v>56731</v>
      </c>
      <c r="G67" s="77">
        <v>58583</v>
      </c>
      <c r="H67" s="77">
        <v>60435</v>
      </c>
      <c r="I67" s="77">
        <v>62287</v>
      </c>
      <c r="J67" s="76">
        <v>65064</v>
      </c>
      <c r="K67" s="76">
        <v>67843</v>
      </c>
      <c r="L67" s="76">
        <v>71814</v>
      </c>
      <c r="M67" s="76">
        <v>74592</v>
      </c>
    </row>
    <row r="68" spans="1:13" x14ac:dyDescent="0.3">
      <c r="A68" s="76">
        <v>19</v>
      </c>
      <c r="B68" s="77">
        <v>1934</v>
      </c>
      <c r="C68" s="76">
        <v>53878</v>
      </c>
      <c r="D68" s="77">
        <v>55812</v>
      </c>
      <c r="E68" s="77">
        <v>57746</v>
      </c>
      <c r="F68" s="77">
        <v>59680</v>
      </c>
      <c r="G68" s="77">
        <v>61614</v>
      </c>
      <c r="H68" s="77">
        <v>63548</v>
      </c>
      <c r="I68" s="77">
        <v>65482</v>
      </c>
      <c r="J68" s="76">
        <v>68381</v>
      </c>
      <c r="K68" s="76">
        <v>71279</v>
      </c>
      <c r="L68" s="76">
        <v>75373</v>
      </c>
      <c r="M68" s="76">
        <v>78272</v>
      </c>
    </row>
    <row r="69" spans="1:13" x14ac:dyDescent="0.3">
      <c r="A69" s="76">
        <v>20</v>
      </c>
      <c r="B69" s="77">
        <v>2021</v>
      </c>
      <c r="C69" s="76">
        <v>56561</v>
      </c>
      <c r="D69" s="77">
        <v>58582</v>
      </c>
      <c r="E69" s="77">
        <v>60603</v>
      </c>
      <c r="F69" s="77">
        <v>62624</v>
      </c>
      <c r="G69" s="77">
        <v>64645</v>
      </c>
      <c r="H69" s="77">
        <v>66666</v>
      </c>
      <c r="I69" s="77">
        <v>68687</v>
      </c>
      <c r="J69" s="76">
        <v>71721</v>
      </c>
      <c r="K69" s="76">
        <v>74755</v>
      </c>
      <c r="L69" s="76">
        <v>78982</v>
      </c>
      <c r="M69" s="76">
        <v>82017</v>
      </c>
    </row>
    <row r="70" spans="1:13" x14ac:dyDescent="0.3">
      <c r="A70" s="76">
        <v>21</v>
      </c>
      <c r="B70" s="77">
        <v>2109</v>
      </c>
      <c r="C70" s="76">
        <v>59518</v>
      </c>
      <c r="D70" s="77">
        <v>61627</v>
      </c>
      <c r="E70" s="77">
        <v>63736</v>
      </c>
      <c r="F70" s="77">
        <v>65845</v>
      </c>
      <c r="G70" s="77">
        <v>67954</v>
      </c>
      <c r="H70" s="77">
        <v>70063</v>
      </c>
      <c r="I70" s="77">
        <v>72172</v>
      </c>
      <c r="J70" s="76">
        <v>75335</v>
      </c>
      <c r="K70" s="76">
        <v>78496</v>
      </c>
      <c r="L70" s="76">
        <v>82852</v>
      </c>
      <c r="M70" s="76">
        <v>86014</v>
      </c>
    </row>
    <row r="71" spans="1:13" x14ac:dyDescent="0.3">
      <c r="A71" s="76">
        <v>22</v>
      </c>
      <c r="B71" s="77">
        <v>2233</v>
      </c>
      <c r="C71" s="76">
        <v>62613</v>
      </c>
      <c r="D71" s="77">
        <v>64846</v>
      </c>
      <c r="E71" s="77">
        <v>67079</v>
      </c>
      <c r="F71" s="77">
        <v>69312</v>
      </c>
      <c r="G71" s="77">
        <v>71545</v>
      </c>
      <c r="H71" s="77">
        <v>73778</v>
      </c>
      <c r="I71" s="77">
        <v>76011</v>
      </c>
      <c r="J71" s="76">
        <v>79356</v>
      </c>
      <c r="K71" s="76">
        <v>82699</v>
      </c>
      <c r="L71" s="76">
        <v>87236</v>
      </c>
      <c r="M71" s="76">
        <v>90581</v>
      </c>
    </row>
    <row r="72" spans="1:13" x14ac:dyDescent="0.3">
      <c r="A72" s="76">
        <v>23</v>
      </c>
      <c r="B72" s="77">
        <v>2297</v>
      </c>
      <c r="C72" s="76">
        <v>65912</v>
      </c>
      <c r="D72" s="77">
        <v>68209</v>
      </c>
      <c r="E72" s="77">
        <v>70506</v>
      </c>
      <c r="F72" s="77">
        <v>72803</v>
      </c>
      <c r="G72" s="77">
        <v>75100</v>
      </c>
      <c r="H72" s="77">
        <v>77397</v>
      </c>
      <c r="I72" s="77">
        <v>79694</v>
      </c>
      <c r="J72" s="76">
        <v>83140</v>
      </c>
      <c r="K72" s="76">
        <v>86586</v>
      </c>
      <c r="L72" s="76">
        <v>91224</v>
      </c>
      <c r="M72" s="76">
        <v>94669</v>
      </c>
    </row>
    <row r="73" spans="1:13" x14ac:dyDescent="0.3">
      <c r="A73" s="76">
        <v>24</v>
      </c>
      <c r="B73" s="77">
        <v>2382</v>
      </c>
      <c r="C73" s="76">
        <v>69390</v>
      </c>
      <c r="D73" s="77">
        <v>71772</v>
      </c>
      <c r="E73" s="77">
        <v>74154</v>
      </c>
      <c r="F73" s="77">
        <v>76536</v>
      </c>
      <c r="G73" s="77">
        <v>78918</v>
      </c>
      <c r="H73" s="77">
        <v>81300</v>
      </c>
      <c r="I73" s="77">
        <v>83682</v>
      </c>
      <c r="J73" s="76">
        <v>87253</v>
      </c>
      <c r="K73" s="76">
        <v>90824</v>
      </c>
      <c r="L73" s="76">
        <v>95591</v>
      </c>
      <c r="M73" s="76">
        <v>99162</v>
      </c>
    </row>
    <row r="74" spans="1:13" ht="15" customHeight="1" x14ac:dyDescent="0.3">
      <c r="A74" s="76">
        <v>25</v>
      </c>
      <c r="B74" s="77">
        <v>2484</v>
      </c>
      <c r="C74" s="76">
        <v>73170</v>
      </c>
      <c r="D74" s="77">
        <v>75654</v>
      </c>
      <c r="E74" s="77">
        <v>78138</v>
      </c>
      <c r="F74" s="77">
        <v>80622</v>
      </c>
      <c r="G74" s="77">
        <v>83106</v>
      </c>
      <c r="H74" s="77">
        <v>85590</v>
      </c>
      <c r="I74" s="77">
        <v>88074</v>
      </c>
      <c r="J74" s="76">
        <v>91798</v>
      </c>
      <c r="K74" s="76">
        <v>95520</v>
      </c>
      <c r="L74" s="76">
        <v>100440</v>
      </c>
      <c r="M74" s="76">
        <v>104164</v>
      </c>
    </row>
    <row r="75" spans="1:13" s="81" customFormat="1" x14ac:dyDescent="0.3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</row>
    <row r="76" spans="1:13" x14ac:dyDescent="0.3">
      <c r="A76" s="217" t="s">
        <v>64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</row>
    <row r="77" spans="1:13" x14ac:dyDescent="0.3">
      <c r="A77" s="217" t="s">
        <v>63</v>
      </c>
      <c r="B77" s="217"/>
      <c r="C77" s="217"/>
      <c r="D77" s="217"/>
      <c r="E77" s="217"/>
      <c r="F77" s="221"/>
      <c r="G77" s="217"/>
      <c r="H77" s="217"/>
      <c r="I77" s="217"/>
      <c r="J77" s="217"/>
      <c r="K77" s="217"/>
      <c r="L77" s="217"/>
      <c r="M77" s="217"/>
    </row>
    <row r="78" spans="1:13" x14ac:dyDescent="0.3">
      <c r="A78" s="217" t="s">
        <v>72</v>
      </c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</row>
    <row r="79" spans="1:13" x14ac:dyDescent="0.3">
      <c r="A79" s="217" t="s">
        <v>71</v>
      </c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</row>
    <row r="80" spans="1:13" x14ac:dyDescent="0.3">
      <c r="A80" s="217"/>
      <c r="B80" s="217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</row>
    <row r="81" spans="1:13" x14ac:dyDescent="0.3">
      <c r="A81" s="224">
        <v>0.03</v>
      </c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80"/>
    </row>
    <row r="82" spans="1:13" x14ac:dyDescent="0.3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78" t="s">
        <v>40</v>
      </c>
    </row>
    <row r="83" spans="1:13" x14ac:dyDescent="0.3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78" t="s">
        <v>41</v>
      </c>
    </row>
    <row r="84" spans="1:13" x14ac:dyDescent="0.3">
      <c r="A84" s="79"/>
      <c r="B84" s="79"/>
      <c r="C84" s="79"/>
      <c r="D84" s="78" t="s">
        <v>42</v>
      </c>
      <c r="E84" s="78" t="s">
        <v>42</v>
      </c>
      <c r="F84" s="78" t="s">
        <v>42</v>
      </c>
      <c r="G84" s="78" t="s">
        <v>42</v>
      </c>
      <c r="H84" s="78" t="s">
        <v>42</v>
      </c>
      <c r="I84" s="78"/>
      <c r="J84" s="78" t="s">
        <v>43</v>
      </c>
      <c r="K84" s="78" t="s">
        <v>44</v>
      </c>
      <c r="L84" s="78" t="s">
        <v>45</v>
      </c>
      <c r="M84" s="78" t="s">
        <v>46</v>
      </c>
    </row>
    <row r="85" spans="1:13" x14ac:dyDescent="0.3">
      <c r="A85" s="78"/>
      <c r="B85" s="78" t="s">
        <v>42</v>
      </c>
      <c r="C85" s="78" t="s">
        <v>47</v>
      </c>
      <c r="D85" s="78" t="s">
        <v>48</v>
      </c>
      <c r="E85" s="78" t="s">
        <v>48</v>
      </c>
      <c r="F85" s="78" t="s">
        <v>48</v>
      </c>
      <c r="G85" s="78" t="s">
        <v>48</v>
      </c>
      <c r="H85" s="78" t="s">
        <v>48</v>
      </c>
      <c r="I85" s="78" t="s">
        <v>49</v>
      </c>
      <c r="J85" s="78" t="s">
        <v>40</v>
      </c>
      <c r="K85" s="78" t="s">
        <v>40</v>
      </c>
      <c r="L85" s="78" t="s">
        <v>40</v>
      </c>
      <c r="M85" s="78" t="s">
        <v>40</v>
      </c>
    </row>
    <row r="86" spans="1:13" x14ac:dyDescent="0.3">
      <c r="A86" s="78" t="s">
        <v>50</v>
      </c>
      <c r="B86" s="78" t="s">
        <v>51</v>
      </c>
      <c r="C86" s="78" t="s">
        <v>52</v>
      </c>
      <c r="D86" s="78" t="s">
        <v>53</v>
      </c>
      <c r="E86" s="78" t="s">
        <v>54</v>
      </c>
      <c r="F86" s="78" t="s">
        <v>55</v>
      </c>
      <c r="G86" s="78" t="s">
        <v>56</v>
      </c>
      <c r="H86" s="78" t="s">
        <v>57</v>
      </c>
      <c r="I86" s="78" t="s">
        <v>52</v>
      </c>
      <c r="J86" s="78" t="s">
        <v>58</v>
      </c>
      <c r="K86" s="78" t="s">
        <v>58</v>
      </c>
      <c r="L86" s="78" t="s">
        <v>58</v>
      </c>
      <c r="M86" s="78" t="s">
        <v>58</v>
      </c>
    </row>
    <row r="87" spans="1:13" x14ac:dyDescent="0.3">
      <c r="A87" s="219"/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</row>
    <row r="88" spans="1:13" x14ac:dyDescent="0.3">
      <c r="A88" s="76">
        <v>1</v>
      </c>
      <c r="B88" s="77">
        <v>879</v>
      </c>
      <c r="C88" s="77">
        <v>22590</v>
      </c>
      <c r="D88" s="77">
        <v>23469</v>
      </c>
      <c r="E88" s="77">
        <v>24348</v>
      </c>
      <c r="F88" s="77">
        <v>25227</v>
      </c>
      <c r="G88" s="77">
        <v>26106</v>
      </c>
      <c r="H88" s="77">
        <v>26985</v>
      </c>
      <c r="I88" s="77">
        <v>27864</v>
      </c>
      <c r="J88" s="77">
        <v>29176</v>
      </c>
      <c r="K88" s="76">
        <v>30489</v>
      </c>
      <c r="L88" s="76">
        <v>33033</v>
      </c>
      <c r="M88" s="76">
        <v>34346</v>
      </c>
    </row>
    <row r="89" spans="1:13" x14ac:dyDescent="0.3">
      <c r="A89" s="76">
        <v>2</v>
      </c>
      <c r="B89" s="77">
        <v>925</v>
      </c>
      <c r="C89" s="76">
        <v>23354</v>
      </c>
      <c r="D89" s="77">
        <v>24279</v>
      </c>
      <c r="E89" s="77">
        <v>25204</v>
      </c>
      <c r="F89" s="77">
        <v>26129</v>
      </c>
      <c r="G89" s="77">
        <v>27054</v>
      </c>
      <c r="H89" s="77">
        <v>27979</v>
      </c>
      <c r="I89" s="77">
        <v>28904</v>
      </c>
      <c r="J89" s="76">
        <v>30292</v>
      </c>
      <c r="K89" s="76">
        <v>31681</v>
      </c>
      <c r="L89" s="76">
        <v>34300</v>
      </c>
      <c r="M89" s="76">
        <v>35690</v>
      </c>
    </row>
    <row r="90" spans="1:13" x14ac:dyDescent="0.3">
      <c r="A90" s="76">
        <v>3</v>
      </c>
      <c r="B90" s="77">
        <v>965</v>
      </c>
      <c r="C90" s="76">
        <v>24421</v>
      </c>
      <c r="D90" s="77">
        <v>25386</v>
      </c>
      <c r="E90" s="77">
        <v>26351</v>
      </c>
      <c r="F90" s="77">
        <v>27316</v>
      </c>
      <c r="G90" s="77">
        <v>28281</v>
      </c>
      <c r="H90" s="77">
        <v>29246</v>
      </c>
      <c r="I90" s="77">
        <v>30211</v>
      </c>
      <c r="J90" s="76">
        <v>31660</v>
      </c>
      <c r="K90" s="76">
        <v>33108</v>
      </c>
      <c r="L90" s="76">
        <v>35787</v>
      </c>
      <c r="M90" s="76">
        <v>37237</v>
      </c>
    </row>
    <row r="91" spans="1:13" x14ac:dyDescent="0.3">
      <c r="A91" s="76">
        <v>4</v>
      </c>
      <c r="B91" s="77">
        <v>1018</v>
      </c>
      <c r="C91" s="76">
        <v>25446</v>
      </c>
      <c r="D91" s="77">
        <v>26464</v>
      </c>
      <c r="E91" s="77">
        <v>27482</v>
      </c>
      <c r="F91" s="77">
        <v>28500</v>
      </c>
      <c r="G91" s="77">
        <v>29518</v>
      </c>
      <c r="H91" s="77">
        <v>30536</v>
      </c>
      <c r="I91" s="77">
        <v>31554</v>
      </c>
      <c r="J91" s="76">
        <v>33078</v>
      </c>
      <c r="K91" s="76">
        <v>34601</v>
      </c>
      <c r="L91" s="76">
        <v>37355</v>
      </c>
      <c r="M91" s="76">
        <v>38876</v>
      </c>
    </row>
    <row r="92" spans="1:13" x14ac:dyDescent="0.3">
      <c r="A92" s="76">
        <v>5</v>
      </c>
      <c r="B92" s="77">
        <v>1070</v>
      </c>
      <c r="C92" s="76">
        <v>26575</v>
      </c>
      <c r="D92" s="77">
        <v>27645</v>
      </c>
      <c r="E92" s="77">
        <v>28715</v>
      </c>
      <c r="F92" s="77">
        <v>29785</v>
      </c>
      <c r="G92" s="77">
        <v>30855</v>
      </c>
      <c r="H92" s="77">
        <v>31925</v>
      </c>
      <c r="I92" s="77">
        <v>32995</v>
      </c>
      <c r="J92" s="76">
        <v>34598</v>
      </c>
      <c r="K92" s="76">
        <v>36200</v>
      </c>
      <c r="L92" s="76">
        <v>39034</v>
      </c>
      <c r="M92" s="76">
        <v>40637</v>
      </c>
    </row>
    <row r="93" spans="1:13" x14ac:dyDescent="0.3">
      <c r="A93" s="76">
        <v>6</v>
      </c>
      <c r="B93" s="77">
        <v>1124</v>
      </c>
      <c r="C93" s="76">
        <v>27881</v>
      </c>
      <c r="D93" s="77">
        <v>29005</v>
      </c>
      <c r="E93" s="77">
        <v>30129</v>
      </c>
      <c r="F93" s="77">
        <v>31253</v>
      </c>
      <c r="G93" s="77">
        <v>32377</v>
      </c>
      <c r="H93" s="77">
        <v>33501</v>
      </c>
      <c r="I93" s="77">
        <v>34625</v>
      </c>
      <c r="J93" s="76">
        <v>36313</v>
      </c>
      <c r="K93" s="76">
        <v>38001</v>
      </c>
      <c r="L93" s="76">
        <v>40921</v>
      </c>
      <c r="M93" s="76">
        <v>42610</v>
      </c>
    </row>
    <row r="94" spans="1:13" x14ac:dyDescent="0.3">
      <c r="A94" s="76">
        <v>7</v>
      </c>
      <c r="B94" s="77">
        <v>1172</v>
      </c>
      <c r="C94" s="76">
        <v>29367</v>
      </c>
      <c r="D94" s="77">
        <v>30539</v>
      </c>
      <c r="E94" s="77">
        <v>31711</v>
      </c>
      <c r="F94" s="77">
        <v>32883</v>
      </c>
      <c r="G94" s="77">
        <v>34055</v>
      </c>
      <c r="H94" s="77">
        <v>35227</v>
      </c>
      <c r="I94" s="77">
        <v>36399</v>
      </c>
      <c r="J94" s="76">
        <v>38154</v>
      </c>
      <c r="K94" s="76">
        <v>39909</v>
      </c>
      <c r="L94" s="76">
        <v>42895</v>
      </c>
      <c r="M94" s="76">
        <v>44650</v>
      </c>
    </row>
    <row r="95" spans="1:13" x14ac:dyDescent="0.3">
      <c r="A95" s="76">
        <v>8</v>
      </c>
      <c r="B95" s="77">
        <v>1216</v>
      </c>
      <c r="C95" s="76">
        <v>30931</v>
      </c>
      <c r="D95" s="77">
        <v>32147</v>
      </c>
      <c r="E95" s="77">
        <v>33363</v>
      </c>
      <c r="F95" s="77">
        <v>34579</v>
      </c>
      <c r="G95" s="77">
        <v>35795</v>
      </c>
      <c r="H95" s="77">
        <v>37011</v>
      </c>
      <c r="I95" s="77">
        <v>38227</v>
      </c>
      <c r="J95" s="76">
        <v>40051</v>
      </c>
      <c r="K95" s="76">
        <v>41876</v>
      </c>
      <c r="L95" s="76">
        <v>44928</v>
      </c>
      <c r="M95" s="76">
        <v>46754</v>
      </c>
    </row>
    <row r="96" spans="1:13" x14ac:dyDescent="0.3">
      <c r="A96" s="76">
        <v>9</v>
      </c>
      <c r="B96" s="77">
        <v>1269</v>
      </c>
      <c r="C96" s="76">
        <v>32567</v>
      </c>
      <c r="D96" s="77">
        <v>33836</v>
      </c>
      <c r="E96" s="77">
        <v>35105</v>
      </c>
      <c r="F96" s="77">
        <v>36374</v>
      </c>
      <c r="G96" s="77">
        <v>37643</v>
      </c>
      <c r="H96" s="77">
        <v>38912</v>
      </c>
      <c r="I96" s="77">
        <v>40181</v>
      </c>
      <c r="J96" s="76">
        <v>42089</v>
      </c>
      <c r="K96" s="76">
        <v>43994</v>
      </c>
      <c r="L96" s="76">
        <v>47132</v>
      </c>
      <c r="M96" s="76">
        <v>49037</v>
      </c>
    </row>
    <row r="97" spans="1:13" x14ac:dyDescent="0.3">
      <c r="A97" s="76">
        <v>10</v>
      </c>
      <c r="B97" s="77">
        <v>1335</v>
      </c>
      <c r="C97" s="76">
        <v>34324</v>
      </c>
      <c r="D97" s="77">
        <v>35659</v>
      </c>
      <c r="E97" s="77">
        <v>36994</v>
      </c>
      <c r="F97" s="77">
        <v>38329</v>
      </c>
      <c r="G97" s="77">
        <v>39664</v>
      </c>
      <c r="H97" s="77">
        <v>40999</v>
      </c>
      <c r="I97" s="77">
        <v>42334</v>
      </c>
      <c r="J97" s="76">
        <v>44332</v>
      </c>
      <c r="K97" s="76">
        <v>46329</v>
      </c>
      <c r="L97" s="76">
        <v>49556</v>
      </c>
      <c r="M97" s="76">
        <v>51555</v>
      </c>
    </row>
    <row r="98" spans="1:13" x14ac:dyDescent="0.3">
      <c r="A98" s="76">
        <v>11</v>
      </c>
      <c r="B98" s="77">
        <v>1389</v>
      </c>
      <c r="C98" s="76">
        <v>36256</v>
      </c>
      <c r="D98" s="77">
        <v>37645</v>
      </c>
      <c r="E98" s="77">
        <v>39034</v>
      </c>
      <c r="F98" s="77">
        <v>40423</v>
      </c>
      <c r="G98" s="77">
        <v>41812</v>
      </c>
      <c r="H98" s="77">
        <v>43201</v>
      </c>
      <c r="I98" s="77">
        <v>44590</v>
      </c>
      <c r="J98" s="76">
        <v>46670</v>
      </c>
      <c r="K98" s="76">
        <v>48749</v>
      </c>
      <c r="L98" s="76">
        <v>52061</v>
      </c>
      <c r="M98" s="76">
        <v>54142</v>
      </c>
    </row>
    <row r="99" spans="1:13" x14ac:dyDescent="0.3">
      <c r="A99" s="76">
        <v>12</v>
      </c>
      <c r="B99" s="77">
        <v>1449</v>
      </c>
      <c r="C99" s="76">
        <v>38182</v>
      </c>
      <c r="D99" s="77">
        <v>39631</v>
      </c>
      <c r="E99" s="77">
        <v>41080</v>
      </c>
      <c r="F99" s="77">
        <v>42529</v>
      </c>
      <c r="G99" s="77">
        <v>43978</v>
      </c>
      <c r="H99" s="77">
        <v>45427</v>
      </c>
      <c r="I99" s="77">
        <v>46876</v>
      </c>
      <c r="J99" s="76">
        <v>49053</v>
      </c>
      <c r="K99" s="76">
        <v>51231</v>
      </c>
      <c r="L99" s="76">
        <v>54636</v>
      </c>
      <c r="M99" s="76">
        <v>56812</v>
      </c>
    </row>
    <row r="100" spans="1:13" x14ac:dyDescent="0.3">
      <c r="A100" s="76">
        <v>13</v>
      </c>
      <c r="B100" s="77">
        <v>1514</v>
      </c>
      <c r="C100" s="76">
        <v>40365</v>
      </c>
      <c r="D100" s="77">
        <v>41879</v>
      </c>
      <c r="E100" s="77">
        <v>43393</v>
      </c>
      <c r="F100" s="77">
        <v>44907</v>
      </c>
      <c r="G100" s="77">
        <v>46421</v>
      </c>
      <c r="H100" s="77">
        <v>47935</v>
      </c>
      <c r="I100" s="77">
        <v>49449</v>
      </c>
      <c r="J100" s="76">
        <v>51716</v>
      </c>
      <c r="K100" s="76">
        <v>53983</v>
      </c>
      <c r="L100" s="76">
        <v>57481</v>
      </c>
      <c r="M100" s="76">
        <v>59748</v>
      </c>
    </row>
    <row r="101" spans="1:13" x14ac:dyDescent="0.3">
      <c r="A101" s="76">
        <v>14</v>
      </c>
      <c r="B101" s="77">
        <v>1587</v>
      </c>
      <c r="C101" s="76">
        <v>42592</v>
      </c>
      <c r="D101" s="77">
        <v>44179</v>
      </c>
      <c r="E101" s="77">
        <v>45766</v>
      </c>
      <c r="F101" s="77">
        <v>47353</v>
      </c>
      <c r="G101" s="77">
        <v>48940</v>
      </c>
      <c r="H101" s="77">
        <v>50527</v>
      </c>
      <c r="I101" s="77">
        <v>52114</v>
      </c>
      <c r="J101" s="76">
        <v>54489</v>
      </c>
      <c r="K101" s="76">
        <v>56864</v>
      </c>
      <c r="L101" s="76">
        <v>60469</v>
      </c>
      <c r="M101" s="76">
        <v>62845</v>
      </c>
    </row>
    <row r="102" spans="1:13" x14ac:dyDescent="0.3">
      <c r="A102" s="76">
        <v>15</v>
      </c>
      <c r="B102" s="77">
        <v>1651</v>
      </c>
      <c r="C102" s="76">
        <v>44948</v>
      </c>
      <c r="D102" s="77">
        <v>46599</v>
      </c>
      <c r="E102" s="77">
        <v>48250</v>
      </c>
      <c r="F102" s="77">
        <v>49901</v>
      </c>
      <c r="G102" s="77">
        <v>51552</v>
      </c>
      <c r="H102" s="77">
        <v>53203</v>
      </c>
      <c r="I102" s="77">
        <v>54854</v>
      </c>
      <c r="J102" s="76">
        <v>57328</v>
      </c>
      <c r="K102" s="76">
        <v>59804</v>
      </c>
      <c r="L102" s="76">
        <v>63506</v>
      </c>
      <c r="M102" s="76">
        <v>65979</v>
      </c>
    </row>
    <row r="103" spans="1:13" x14ac:dyDescent="0.3">
      <c r="A103" s="76">
        <v>16</v>
      </c>
      <c r="B103" s="77">
        <v>1725</v>
      </c>
      <c r="C103" s="76">
        <v>47391</v>
      </c>
      <c r="D103" s="77">
        <v>49116</v>
      </c>
      <c r="E103" s="77">
        <v>50841</v>
      </c>
      <c r="F103" s="77">
        <v>52566</v>
      </c>
      <c r="G103" s="77">
        <v>54291</v>
      </c>
      <c r="H103" s="77">
        <v>56016</v>
      </c>
      <c r="I103" s="77">
        <v>57741</v>
      </c>
      <c r="J103" s="76">
        <v>60327</v>
      </c>
      <c r="K103" s="76">
        <v>62914</v>
      </c>
      <c r="L103" s="76">
        <v>66728</v>
      </c>
      <c r="M103" s="76">
        <v>69312</v>
      </c>
    </row>
    <row r="104" spans="1:13" x14ac:dyDescent="0.3">
      <c r="A104" s="76">
        <v>17</v>
      </c>
      <c r="B104" s="77">
        <v>1817</v>
      </c>
      <c r="C104" s="76">
        <v>49962</v>
      </c>
      <c r="D104" s="77">
        <v>51779</v>
      </c>
      <c r="E104" s="77">
        <v>53596</v>
      </c>
      <c r="F104" s="77">
        <v>55413</v>
      </c>
      <c r="G104" s="77">
        <v>57230</v>
      </c>
      <c r="H104" s="77">
        <v>59047</v>
      </c>
      <c r="I104" s="77">
        <v>60864</v>
      </c>
      <c r="J104" s="76">
        <v>63585</v>
      </c>
      <c r="K104" s="76">
        <v>66304</v>
      </c>
      <c r="L104" s="76">
        <v>70256</v>
      </c>
      <c r="M104" s="76">
        <v>72978</v>
      </c>
    </row>
    <row r="105" spans="1:13" x14ac:dyDescent="0.3">
      <c r="A105" s="76">
        <v>18</v>
      </c>
      <c r="B105" s="77">
        <v>1908</v>
      </c>
      <c r="C105" s="76">
        <v>52710</v>
      </c>
      <c r="D105" s="77">
        <v>54618</v>
      </c>
      <c r="E105" s="77">
        <v>56526</v>
      </c>
      <c r="F105" s="77">
        <v>58434</v>
      </c>
      <c r="G105" s="77">
        <v>60342</v>
      </c>
      <c r="H105" s="77">
        <v>62250</v>
      </c>
      <c r="I105" s="77">
        <v>64158</v>
      </c>
      <c r="J105" s="76">
        <v>67018</v>
      </c>
      <c r="K105" s="76">
        <v>69881</v>
      </c>
      <c r="L105" s="76">
        <v>73971</v>
      </c>
      <c r="M105" s="76">
        <v>76832</v>
      </c>
    </row>
    <row r="106" spans="1:13" x14ac:dyDescent="0.3">
      <c r="A106" s="76">
        <v>19</v>
      </c>
      <c r="B106" s="77">
        <v>1992</v>
      </c>
      <c r="C106" s="76">
        <v>55494</v>
      </c>
      <c r="D106" s="77">
        <v>57486</v>
      </c>
      <c r="E106" s="77">
        <v>59478</v>
      </c>
      <c r="F106" s="77">
        <v>61470</v>
      </c>
      <c r="G106" s="77">
        <v>63462</v>
      </c>
      <c r="H106" s="77">
        <v>65454</v>
      </c>
      <c r="I106" s="77">
        <v>67446</v>
      </c>
      <c r="J106" s="76">
        <v>70432</v>
      </c>
      <c r="K106" s="76">
        <v>73417</v>
      </c>
      <c r="L106" s="76">
        <v>77634</v>
      </c>
      <c r="M106" s="76">
        <v>80620</v>
      </c>
    </row>
    <row r="107" spans="1:13" x14ac:dyDescent="0.3">
      <c r="A107" s="76">
        <v>20</v>
      </c>
      <c r="B107" s="77">
        <v>2082</v>
      </c>
      <c r="C107" s="76">
        <v>58258</v>
      </c>
      <c r="D107" s="77">
        <v>60340</v>
      </c>
      <c r="E107" s="77">
        <v>62422</v>
      </c>
      <c r="F107" s="77">
        <v>64504</v>
      </c>
      <c r="G107" s="77">
        <v>66586</v>
      </c>
      <c r="H107" s="77">
        <v>68668</v>
      </c>
      <c r="I107" s="77">
        <v>70750</v>
      </c>
      <c r="J107" s="76">
        <v>73875</v>
      </c>
      <c r="K107" s="76">
        <v>77000</v>
      </c>
      <c r="L107" s="76">
        <v>81354</v>
      </c>
      <c r="M107" s="76">
        <v>84480</v>
      </c>
    </row>
    <row r="108" spans="1:13" ht="15" customHeight="1" x14ac:dyDescent="0.3">
      <c r="A108" s="76">
        <v>21</v>
      </c>
      <c r="B108" s="77">
        <v>2172</v>
      </c>
      <c r="C108" s="76">
        <v>61304</v>
      </c>
      <c r="D108" s="77">
        <v>63476</v>
      </c>
      <c r="E108" s="77">
        <v>65648</v>
      </c>
      <c r="F108" s="77">
        <v>67820</v>
      </c>
      <c r="G108" s="77">
        <v>69992</v>
      </c>
      <c r="H108" s="77">
        <v>72164</v>
      </c>
      <c r="I108" s="77">
        <v>74336</v>
      </c>
      <c r="J108" s="76">
        <v>77594</v>
      </c>
      <c r="K108" s="76">
        <v>80850</v>
      </c>
      <c r="L108" s="76">
        <v>85336</v>
      </c>
      <c r="M108" s="76">
        <v>88593</v>
      </c>
    </row>
    <row r="109" spans="1:13" x14ac:dyDescent="0.3">
      <c r="A109" s="76">
        <v>22</v>
      </c>
      <c r="B109" s="77">
        <v>2300</v>
      </c>
      <c r="C109" s="76">
        <v>64491</v>
      </c>
      <c r="D109" s="77">
        <v>66791</v>
      </c>
      <c r="E109" s="77">
        <v>69091</v>
      </c>
      <c r="F109" s="77">
        <v>71391</v>
      </c>
      <c r="G109" s="77">
        <v>73691</v>
      </c>
      <c r="H109" s="77">
        <v>75991</v>
      </c>
      <c r="I109" s="77">
        <v>78291</v>
      </c>
      <c r="J109" s="76">
        <v>81736</v>
      </c>
      <c r="K109" s="76">
        <v>85180</v>
      </c>
      <c r="L109" s="76">
        <v>89853</v>
      </c>
      <c r="M109" s="76">
        <v>93298</v>
      </c>
    </row>
    <row r="110" spans="1:13" x14ac:dyDescent="0.3">
      <c r="A110" s="76">
        <v>23</v>
      </c>
      <c r="B110" s="77">
        <v>2366</v>
      </c>
      <c r="C110" s="76">
        <v>67889</v>
      </c>
      <c r="D110" s="77">
        <v>70255</v>
      </c>
      <c r="E110" s="77">
        <v>72621</v>
      </c>
      <c r="F110" s="77">
        <v>74987</v>
      </c>
      <c r="G110" s="77">
        <v>77353</v>
      </c>
      <c r="H110" s="77">
        <v>79719</v>
      </c>
      <c r="I110" s="77">
        <v>82085</v>
      </c>
      <c r="J110" s="76">
        <v>85634</v>
      </c>
      <c r="K110" s="76">
        <v>89184</v>
      </c>
      <c r="L110" s="76">
        <v>93961</v>
      </c>
      <c r="M110" s="76">
        <v>97509</v>
      </c>
    </row>
    <row r="111" spans="1:13" x14ac:dyDescent="0.3">
      <c r="A111" s="76">
        <v>24</v>
      </c>
      <c r="B111" s="77">
        <v>2453</v>
      </c>
      <c r="C111" s="76">
        <v>71472</v>
      </c>
      <c r="D111" s="77">
        <v>73925</v>
      </c>
      <c r="E111" s="77">
        <v>76378</v>
      </c>
      <c r="F111" s="77">
        <v>78831</v>
      </c>
      <c r="G111" s="77">
        <v>81284</v>
      </c>
      <c r="H111" s="77">
        <v>83737</v>
      </c>
      <c r="I111" s="77">
        <v>86190</v>
      </c>
      <c r="J111" s="76">
        <v>89868</v>
      </c>
      <c r="K111" s="76">
        <v>93546</v>
      </c>
      <c r="L111" s="76">
        <v>98456</v>
      </c>
      <c r="M111" s="76">
        <v>102134</v>
      </c>
    </row>
    <row r="112" spans="1:13" x14ac:dyDescent="0.3">
      <c r="A112" s="76">
        <v>25</v>
      </c>
      <c r="B112" s="77">
        <v>2559</v>
      </c>
      <c r="C112" s="76">
        <v>75365</v>
      </c>
      <c r="D112" s="77">
        <v>77924</v>
      </c>
      <c r="E112" s="77">
        <v>80483</v>
      </c>
      <c r="F112" s="77">
        <v>83042</v>
      </c>
      <c r="G112" s="77">
        <v>85601</v>
      </c>
      <c r="H112" s="77">
        <v>88160</v>
      </c>
      <c r="I112" s="77">
        <v>90719</v>
      </c>
      <c r="J112" s="76">
        <v>94555</v>
      </c>
      <c r="K112" s="76">
        <v>98388</v>
      </c>
      <c r="L112" s="76">
        <v>103456</v>
      </c>
      <c r="M112" s="76">
        <v>107292</v>
      </c>
    </row>
    <row r="113" spans="1:13" x14ac:dyDescent="0.3">
      <c r="A113" s="219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</row>
    <row r="114" spans="1:13" x14ac:dyDescent="0.3">
      <c r="A114" s="217" t="s">
        <v>64</v>
      </c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</row>
    <row r="115" spans="1:13" x14ac:dyDescent="0.3">
      <c r="A115" s="217" t="s">
        <v>63</v>
      </c>
      <c r="B115" s="217"/>
      <c r="C115" s="217"/>
      <c r="D115" s="217"/>
      <c r="E115" s="217"/>
      <c r="F115" s="221"/>
      <c r="G115" s="217"/>
      <c r="H115" s="217"/>
      <c r="I115" s="217"/>
      <c r="J115" s="217"/>
      <c r="K115" s="217"/>
      <c r="L115" s="217"/>
      <c r="M115" s="217"/>
    </row>
    <row r="116" spans="1:13" x14ac:dyDescent="0.3">
      <c r="A116" s="217" t="s">
        <v>70</v>
      </c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</row>
    <row r="117" spans="1:13" x14ac:dyDescent="0.3">
      <c r="A117" s="217" t="s">
        <v>69</v>
      </c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</row>
    <row r="118" spans="1:13" x14ac:dyDescent="0.3">
      <c r="A118" s="224">
        <v>0.03</v>
      </c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76"/>
    </row>
    <row r="119" spans="1:13" x14ac:dyDescent="0.3">
      <c r="A119" s="225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78" t="s">
        <v>40</v>
      </c>
    </row>
    <row r="120" spans="1:13" x14ac:dyDescent="0.3">
      <c r="A120" s="225"/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78" t="s">
        <v>41</v>
      </c>
    </row>
    <row r="121" spans="1:13" x14ac:dyDescent="0.3">
      <c r="A121" s="78"/>
      <c r="B121" s="78"/>
      <c r="C121" s="78"/>
      <c r="D121" s="78" t="s">
        <v>42</v>
      </c>
      <c r="E121" s="78" t="s">
        <v>42</v>
      </c>
      <c r="F121" s="78" t="s">
        <v>42</v>
      </c>
      <c r="G121" s="78" t="s">
        <v>42</v>
      </c>
      <c r="H121" s="78" t="s">
        <v>42</v>
      </c>
      <c r="I121" s="78"/>
      <c r="J121" s="78" t="s">
        <v>43</v>
      </c>
      <c r="K121" s="78" t="s">
        <v>44</v>
      </c>
      <c r="L121" s="78" t="s">
        <v>45</v>
      </c>
      <c r="M121" s="78" t="s">
        <v>46</v>
      </c>
    </row>
    <row r="122" spans="1:13" x14ac:dyDescent="0.3">
      <c r="A122" s="78"/>
      <c r="B122" s="78" t="s">
        <v>42</v>
      </c>
      <c r="C122" s="78" t="s">
        <v>47</v>
      </c>
      <c r="D122" s="78" t="s">
        <v>48</v>
      </c>
      <c r="E122" s="78" t="s">
        <v>48</v>
      </c>
      <c r="F122" s="78" t="s">
        <v>48</v>
      </c>
      <c r="G122" s="78" t="s">
        <v>48</v>
      </c>
      <c r="H122" s="78" t="s">
        <v>48</v>
      </c>
      <c r="I122" s="78" t="s">
        <v>49</v>
      </c>
      <c r="J122" s="78" t="s">
        <v>40</v>
      </c>
      <c r="K122" s="78" t="s">
        <v>40</v>
      </c>
      <c r="L122" s="78" t="s">
        <v>40</v>
      </c>
      <c r="M122" s="78" t="s">
        <v>40</v>
      </c>
    </row>
    <row r="123" spans="1:13" x14ac:dyDescent="0.3">
      <c r="A123" s="78" t="s">
        <v>50</v>
      </c>
      <c r="B123" s="78" t="s">
        <v>51</v>
      </c>
      <c r="C123" s="78" t="s">
        <v>52</v>
      </c>
      <c r="D123" s="78" t="s">
        <v>53</v>
      </c>
      <c r="E123" s="78" t="s">
        <v>54</v>
      </c>
      <c r="F123" s="78" t="s">
        <v>55</v>
      </c>
      <c r="G123" s="78" t="s">
        <v>56</v>
      </c>
      <c r="H123" s="78" t="s">
        <v>57</v>
      </c>
      <c r="I123" s="78" t="s">
        <v>52</v>
      </c>
      <c r="J123" s="78" t="s">
        <v>58</v>
      </c>
      <c r="K123" s="78" t="s">
        <v>58</v>
      </c>
      <c r="L123" s="78" t="s">
        <v>58</v>
      </c>
      <c r="M123" s="78" t="s">
        <v>58</v>
      </c>
    </row>
    <row r="124" spans="1:13" x14ac:dyDescent="0.3">
      <c r="A124" s="22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</row>
    <row r="125" spans="1:13" x14ac:dyDescent="0.3">
      <c r="A125" s="76">
        <v>1</v>
      </c>
      <c r="B125" s="77">
        <v>905</v>
      </c>
      <c r="C125" s="76">
        <v>23268</v>
      </c>
      <c r="D125" s="77">
        <v>24173</v>
      </c>
      <c r="E125" s="77">
        <v>25078</v>
      </c>
      <c r="F125" s="77">
        <v>25983</v>
      </c>
      <c r="G125" s="77">
        <v>26888</v>
      </c>
      <c r="H125" s="77">
        <v>27793</v>
      </c>
      <c r="I125" s="77">
        <v>28698</v>
      </c>
      <c r="J125" s="76">
        <v>30049</v>
      </c>
      <c r="K125" s="76">
        <v>31402</v>
      </c>
      <c r="L125" s="76">
        <v>34022</v>
      </c>
      <c r="M125" s="76">
        <v>35374</v>
      </c>
    </row>
    <row r="126" spans="1:13" x14ac:dyDescent="0.3">
      <c r="A126" s="76">
        <v>2</v>
      </c>
      <c r="B126" s="77">
        <v>953</v>
      </c>
      <c r="C126" s="76">
        <v>24055</v>
      </c>
      <c r="D126" s="77">
        <v>25008</v>
      </c>
      <c r="E126" s="77">
        <v>25961</v>
      </c>
      <c r="F126" s="77">
        <v>26914</v>
      </c>
      <c r="G126" s="77">
        <v>27867</v>
      </c>
      <c r="H126" s="77">
        <v>28820</v>
      </c>
      <c r="I126" s="77">
        <v>29773</v>
      </c>
      <c r="J126" s="76">
        <v>31203</v>
      </c>
      <c r="K126" s="76">
        <v>32633</v>
      </c>
      <c r="L126" s="76">
        <v>35331</v>
      </c>
      <c r="M126" s="76">
        <v>36763</v>
      </c>
    </row>
    <row r="127" spans="1:13" x14ac:dyDescent="0.3">
      <c r="A127" s="76">
        <v>3</v>
      </c>
      <c r="B127" s="77">
        <v>994</v>
      </c>
      <c r="C127" s="76">
        <v>25154</v>
      </c>
      <c r="D127" s="77">
        <v>26148</v>
      </c>
      <c r="E127" s="77">
        <v>27142</v>
      </c>
      <c r="F127" s="77">
        <v>28136</v>
      </c>
      <c r="G127" s="77">
        <v>29130</v>
      </c>
      <c r="H127" s="77">
        <v>30124</v>
      </c>
      <c r="I127" s="77">
        <v>31118</v>
      </c>
      <c r="J127" s="76">
        <v>32610</v>
      </c>
      <c r="K127" s="76">
        <v>34102</v>
      </c>
      <c r="L127" s="76">
        <v>36861</v>
      </c>
      <c r="M127" s="76">
        <v>38355</v>
      </c>
    </row>
    <row r="128" spans="1:13" x14ac:dyDescent="0.3">
      <c r="A128" s="76">
        <v>4</v>
      </c>
      <c r="B128" s="77">
        <v>1049</v>
      </c>
      <c r="C128" s="76">
        <v>26209</v>
      </c>
      <c r="D128" s="77">
        <v>27258</v>
      </c>
      <c r="E128" s="77">
        <v>28307</v>
      </c>
      <c r="F128" s="77">
        <v>29356</v>
      </c>
      <c r="G128" s="77">
        <v>30405</v>
      </c>
      <c r="H128" s="77">
        <v>31454</v>
      </c>
      <c r="I128" s="77">
        <v>32503</v>
      </c>
      <c r="J128" s="76">
        <v>34073</v>
      </c>
      <c r="K128" s="76">
        <v>35641</v>
      </c>
      <c r="L128" s="76">
        <v>38478</v>
      </c>
      <c r="M128" s="76">
        <v>40045</v>
      </c>
    </row>
    <row r="129" spans="1:13" x14ac:dyDescent="0.3">
      <c r="A129" s="76">
        <v>5</v>
      </c>
      <c r="B129" s="77">
        <v>1102</v>
      </c>
      <c r="C129" s="76">
        <v>27372</v>
      </c>
      <c r="D129" s="77">
        <v>28474</v>
      </c>
      <c r="E129" s="77">
        <v>29576</v>
      </c>
      <c r="F129" s="77">
        <v>30678</v>
      </c>
      <c r="G129" s="77">
        <v>31780</v>
      </c>
      <c r="H129" s="77">
        <v>32882</v>
      </c>
      <c r="I129" s="77">
        <v>33984</v>
      </c>
      <c r="J129" s="76">
        <v>35635</v>
      </c>
      <c r="K129" s="76">
        <v>37285</v>
      </c>
      <c r="L129" s="76">
        <v>40204</v>
      </c>
      <c r="M129" s="76">
        <v>41855</v>
      </c>
    </row>
    <row r="130" spans="1:13" x14ac:dyDescent="0.3">
      <c r="A130" s="76">
        <v>6</v>
      </c>
      <c r="B130" s="77">
        <v>1158</v>
      </c>
      <c r="C130" s="76">
        <v>28717</v>
      </c>
      <c r="D130" s="77">
        <v>29875</v>
      </c>
      <c r="E130" s="77">
        <v>31033</v>
      </c>
      <c r="F130" s="77">
        <v>32191</v>
      </c>
      <c r="G130" s="77">
        <v>33349</v>
      </c>
      <c r="H130" s="77">
        <v>34507</v>
      </c>
      <c r="I130" s="77">
        <v>35665</v>
      </c>
      <c r="J130" s="76">
        <v>37404</v>
      </c>
      <c r="K130" s="76">
        <v>39142</v>
      </c>
      <c r="L130" s="76">
        <v>42150</v>
      </c>
      <c r="M130" s="76">
        <v>43890</v>
      </c>
    </row>
    <row r="131" spans="1:13" x14ac:dyDescent="0.3">
      <c r="A131" s="76">
        <v>7</v>
      </c>
      <c r="B131" s="77">
        <v>1207</v>
      </c>
      <c r="C131" s="76">
        <v>30248</v>
      </c>
      <c r="D131" s="77">
        <v>31455</v>
      </c>
      <c r="E131" s="77">
        <v>32662</v>
      </c>
      <c r="F131" s="77">
        <v>33869</v>
      </c>
      <c r="G131" s="77">
        <v>35076</v>
      </c>
      <c r="H131" s="77">
        <v>36283</v>
      </c>
      <c r="I131" s="77">
        <v>37490</v>
      </c>
      <c r="J131" s="76">
        <v>39298</v>
      </c>
      <c r="K131" s="76">
        <v>41105</v>
      </c>
      <c r="L131" s="76">
        <v>44181</v>
      </c>
      <c r="M131" s="76">
        <v>45989</v>
      </c>
    </row>
    <row r="132" spans="1:13" x14ac:dyDescent="0.3">
      <c r="A132" s="76">
        <v>8</v>
      </c>
      <c r="B132" s="77">
        <v>1253</v>
      </c>
      <c r="C132" s="76">
        <v>31859</v>
      </c>
      <c r="D132" s="77">
        <v>33112</v>
      </c>
      <c r="E132" s="77">
        <v>34365</v>
      </c>
      <c r="F132" s="77">
        <v>35618</v>
      </c>
      <c r="G132" s="77">
        <v>36871</v>
      </c>
      <c r="H132" s="77">
        <v>38124</v>
      </c>
      <c r="I132" s="77">
        <v>39377</v>
      </c>
      <c r="J132" s="76">
        <v>41256</v>
      </c>
      <c r="K132" s="76">
        <v>43135</v>
      </c>
      <c r="L132" s="76">
        <v>46279</v>
      </c>
      <c r="M132" s="76">
        <v>48160</v>
      </c>
    </row>
    <row r="133" spans="1:13" x14ac:dyDescent="0.3">
      <c r="A133" s="76">
        <v>9</v>
      </c>
      <c r="B133" s="77">
        <v>1307</v>
      </c>
      <c r="C133" s="76">
        <v>33544</v>
      </c>
      <c r="D133" s="77">
        <v>34851</v>
      </c>
      <c r="E133" s="77">
        <v>36158</v>
      </c>
      <c r="F133" s="77">
        <v>37465</v>
      </c>
      <c r="G133" s="77">
        <v>38772</v>
      </c>
      <c r="H133" s="77">
        <v>40079</v>
      </c>
      <c r="I133" s="77">
        <v>41386</v>
      </c>
      <c r="J133" s="76">
        <v>43351</v>
      </c>
      <c r="K133" s="76">
        <v>45313</v>
      </c>
      <c r="L133" s="76">
        <v>48546</v>
      </c>
      <c r="M133" s="76">
        <v>50508</v>
      </c>
    </row>
    <row r="134" spans="1:13" x14ac:dyDescent="0.3">
      <c r="A134" s="76">
        <v>10</v>
      </c>
      <c r="B134" s="77">
        <v>1375</v>
      </c>
      <c r="C134" s="76">
        <v>35354</v>
      </c>
      <c r="D134" s="77">
        <v>36729</v>
      </c>
      <c r="E134" s="77">
        <v>38104</v>
      </c>
      <c r="F134" s="77">
        <v>39479</v>
      </c>
      <c r="G134" s="77">
        <v>40854</v>
      </c>
      <c r="H134" s="77">
        <v>42229</v>
      </c>
      <c r="I134" s="77">
        <v>43604</v>
      </c>
      <c r="J134" s="76">
        <v>45662</v>
      </c>
      <c r="K134" s="76">
        <v>47719</v>
      </c>
      <c r="L134" s="76">
        <v>51043</v>
      </c>
      <c r="M134" s="76">
        <v>53102</v>
      </c>
    </row>
    <row r="135" spans="1:13" x14ac:dyDescent="0.3">
      <c r="A135" s="76">
        <v>11</v>
      </c>
      <c r="B135" s="77">
        <v>1431</v>
      </c>
      <c r="C135" s="76">
        <v>37344</v>
      </c>
      <c r="D135" s="77">
        <v>38775</v>
      </c>
      <c r="E135" s="77">
        <v>40206</v>
      </c>
      <c r="F135" s="77">
        <v>41637</v>
      </c>
      <c r="G135" s="77">
        <v>43068</v>
      </c>
      <c r="H135" s="77">
        <v>44499</v>
      </c>
      <c r="I135" s="77">
        <v>45930</v>
      </c>
      <c r="J135" s="76">
        <v>48072</v>
      </c>
      <c r="K135" s="76">
        <v>50214</v>
      </c>
      <c r="L135" s="76">
        <v>53625</v>
      </c>
      <c r="M135" s="76">
        <v>55769</v>
      </c>
    </row>
    <row r="136" spans="1:13" x14ac:dyDescent="0.3">
      <c r="A136" s="76">
        <v>12</v>
      </c>
      <c r="B136" s="77">
        <v>1493</v>
      </c>
      <c r="C136" s="76">
        <v>39327</v>
      </c>
      <c r="D136" s="77">
        <v>40820</v>
      </c>
      <c r="E136" s="77">
        <v>42313</v>
      </c>
      <c r="F136" s="77">
        <v>43806</v>
      </c>
      <c r="G136" s="77">
        <v>45299</v>
      </c>
      <c r="H136" s="77">
        <v>46792</v>
      </c>
      <c r="I136" s="77">
        <v>48285</v>
      </c>
      <c r="J136" s="76">
        <v>50527</v>
      </c>
      <c r="K136" s="76">
        <v>52771</v>
      </c>
      <c r="L136" s="76">
        <v>56278</v>
      </c>
      <c r="M136" s="76">
        <v>58519</v>
      </c>
    </row>
    <row r="137" spans="1:13" x14ac:dyDescent="0.3">
      <c r="A137" s="76">
        <v>13</v>
      </c>
      <c r="B137" s="77">
        <v>1559</v>
      </c>
      <c r="C137" s="76">
        <v>41576</v>
      </c>
      <c r="D137" s="77">
        <v>43135</v>
      </c>
      <c r="E137" s="77">
        <v>44694</v>
      </c>
      <c r="F137" s="77">
        <v>46253</v>
      </c>
      <c r="G137" s="77">
        <v>47812</v>
      </c>
      <c r="H137" s="77">
        <v>49371</v>
      </c>
      <c r="I137" s="77">
        <v>50930</v>
      </c>
      <c r="J137" s="76">
        <v>53265</v>
      </c>
      <c r="K137" s="76">
        <v>55600</v>
      </c>
      <c r="L137" s="76">
        <v>59203</v>
      </c>
      <c r="M137" s="76">
        <v>61538</v>
      </c>
    </row>
    <row r="138" spans="1:13" x14ac:dyDescent="0.3">
      <c r="A138" s="76">
        <v>14</v>
      </c>
      <c r="B138" s="77">
        <v>1635</v>
      </c>
      <c r="C138" s="76">
        <v>43870</v>
      </c>
      <c r="D138" s="77">
        <v>45505</v>
      </c>
      <c r="E138" s="77">
        <v>47140</v>
      </c>
      <c r="F138" s="77">
        <v>48775</v>
      </c>
      <c r="G138" s="77">
        <v>50410</v>
      </c>
      <c r="H138" s="77">
        <v>52045</v>
      </c>
      <c r="I138" s="77">
        <v>53680</v>
      </c>
      <c r="J138" s="76">
        <v>56126</v>
      </c>
      <c r="K138" s="76">
        <v>58573</v>
      </c>
      <c r="L138" s="76">
        <v>62286</v>
      </c>
      <c r="M138" s="76">
        <v>64733</v>
      </c>
    </row>
    <row r="139" spans="1:13" x14ac:dyDescent="0.3">
      <c r="A139" s="76">
        <v>15</v>
      </c>
      <c r="B139" s="77">
        <v>1701</v>
      </c>
      <c r="C139" s="76">
        <v>46296</v>
      </c>
      <c r="D139" s="77">
        <v>47997</v>
      </c>
      <c r="E139" s="77">
        <v>49698</v>
      </c>
      <c r="F139" s="77">
        <v>51399</v>
      </c>
      <c r="G139" s="77">
        <v>53100</v>
      </c>
      <c r="H139" s="77">
        <v>54801</v>
      </c>
      <c r="I139" s="77">
        <v>56502</v>
      </c>
      <c r="J139" s="76">
        <v>59050</v>
      </c>
      <c r="K139" s="76">
        <v>61601</v>
      </c>
      <c r="L139" s="76">
        <v>65414</v>
      </c>
      <c r="M139" s="76">
        <v>67961</v>
      </c>
    </row>
    <row r="140" spans="1:13" x14ac:dyDescent="0.3">
      <c r="A140" s="76">
        <v>16</v>
      </c>
      <c r="B140" s="77">
        <v>1777</v>
      </c>
      <c r="C140" s="76">
        <v>48813</v>
      </c>
      <c r="D140" s="77">
        <v>50590</v>
      </c>
      <c r="E140" s="77">
        <v>52367</v>
      </c>
      <c r="F140" s="77">
        <v>54144</v>
      </c>
      <c r="G140" s="77">
        <v>55921</v>
      </c>
      <c r="H140" s="77">
        <v>57698</v>
      </c>
      <c r="I140" s="77">
        <v>59475</v>
      </c>
      <c r="J140" s="76">
        <v>62139</v>
      </c>
      <c r="K140" s="76">
        <v>64803</v>
      </c>
      <c r="L140" s="76">
        <v>68732</v>
      </c>
      <c r="M140" s="76">
        <v>71393</v>
      </c>
    </row>
    <row r="141" spans="1:13" x14ac:dyDescent="0.3">
      <c r="A141" s="76">
        <v>17</v>
      </c>
      <c r="B141" s="77">
        <v>1872</v>
      </c>
      <c r="C141" s="76">
        <v>51461</v>
      </c>
      <c r="D141" s="77">
        <v>53333</v>
      </c>
      <c r="E141" s="77">
        <v>55205</v>
      </c>
      <c r="F141" s="77">
        <v>57077</v>
      </c>
      <c r="G141" s="77">
        <v>58949</v>
      </c>
      <c r="H141" s="77">
        <v>60821</v>
      </c>
      <c r="I141" s="77">
        <v>62693</v>
      </c>
      <c r="J141" s="76">
        <v>65496</v>
      </c>
      <c r="K141" s="76">
        <v>68296</v>
      </c>
      <c r="L141" s="76">
        <v>72367</v>
      </c>
      <c r="M141" s="76">
        <v>75170</v>
      </c>
    </row>
    <row r="142" spans="1:13" x14ac:dyDescent="0.3">
      <c r="A142" s="76">
        <v>18</v>
      </c>
      <c r="B142" s="77">
        <v>1965</v>
      </c>
      <c r="C142" s="76">
        <v>54291</v>
      </c>
      <c r="D142" s="77">
        <v>56256</v>
      </c>
      <c r="E142" s="77">
        <v>58221</v>
      </c>
      <c r="F142" s="77">
        <v>60186</v>
      </c>
      <c r="G142" s="77">
        <v>62151</v>
      </c>
      <c r="H142" s="77">
        <v>64116</v>
      </c>
      <c r="I142" s="77">
        <v>66081</v>
      </c>
      <c r="J142" s="76">
        <v>69027</v>
      </c>
      <c r="K142" s="76">
        <v>71976</v>
      </c>
      <c r="L142" s="76">
        <v>76188</v>
      </c>
      <c r="M142" s="76">
        <v>79135</v>
      </c>
    </row>
    <row r="143" spans="1:13" ht="15" customHeight="1" x14ac:dyDescent="0.3">
      <c r="A143" s="76">
        <v>19</v>
      </c>
      <c r="B143" s="77">
        <v>2052</v>
      </c>
      <c r="C143" s="76">
        <v>57159</v>
      </c>
      <c r="D143" s="77">
        <v>59211</v>
      </c>
      <c r="E143" s="77">
        <v>61263</v>
      </c>
      <c r="F143" s="77">
        <v>63315</v>
      </c>
      <c r="G143" s="77">
        <v>65367</v>
      </c>
      <c r="H143" s="77">
        <v>67419</v>
      </c>
      <c r="I143" s="77">
        <v>69471</v>
      </c>
      <c r="J143" s="76">
        <v>72547</v>
      </c>
      <c r="K143" s="76">
        <v>75621</v>
      </c>
      <c r="L143" s="76">
        <v>79965</v>
      </c>
      <c r="M143" s="76">
        <v>83040</v>
      </c>
    </row>
    <row r="144" spans="1:13" x14ac:dyDescent="0.3">
      <c r="A144" s="76">
        <v>20</v>
      </c>
      <c r="B144" s="77">
        <v>2145</v>
      </c>
      <c r="C144" s="76">
        <v>60006</v>
      </c>
      <c r="D144" s="77">
        <v>62151</v>
      </c>
      <c r="E144" s="77">
        <v>64296</v>
      </c>
      <c r="F144" s="77">
        <v>66441</v>
      </c>
      <c r="G144" s="77">
        <v>68586</v>
      </c>
      <c r="H144" s="77">
        <v>70731</v>
      </c>
      <c r="I144" s="77">
        <v>72876</v>
      </c>
      <c r="J144" s="76">
        <v>76095</v>
      </c>
      <c r="K144" s="76">
        <v>79314</v>
      </c>
      <c r="L144" s="76">
        <v>83798</v>
      </c>
      <c r="M144" s="76">
        <v>87018</v>
      </c>
    </row>
    <row r="145" spans="1:13" x14ac:dyDescent="0.3">
      <c r="A145" s="76">
        <v>21</v>
      </c>
      <c r="B145" s="77">
        <v>2237</v>
      </c>
      <c r="C145" s="76">
        <v>63143</v>
      </c>
      <c r="D145" s="77">
        <v>65380</v>
      </c>
      <c r="E145" s="77">
        <v>67617</v>
      </c>
      <c r="F145" s="77">
        <v>69854</v>
      </c>
      <c r="G145" s="77">
        <v>72091</v>
      </c>
      <c r="H145" s="77">
        <v>74328</v>
      </c>
      <c r="I145" s="77">
        <v>76565</v>
      </c>
      <c r="J145" s="76">
        <v>79921</v>
      </c>
      <c r="K145" s="76">
        <v>83274</v>
      </c>
      <c r="L145" s="76">
        <v>87895</v>
      </c>
      <c r="M145" s="76">
        <v>91250</v>
      </c>
    </row>
    <row r="146" spans="1:13" x14ac:dyDescent="0.3">
      <c r="A146" s="76">
        <v>22</v>
      </c>
      <c r="B146" s="77">
        <v>2369</v>
      </c>
      <c r="C146" s="76">
        <v>66426</v>
      </c>
      <c r="D146" s="77">
        <v>68795</v>
      </c>
      <c r="E146" s="77">
        <v>71164</v>
      </c>
      <c r="F146" s="77">
        <v>73533</v>
      </c>
      <c r="G146" s="77">
        <v>75902</v>
      </c>
      <c r="H146" s="77">
        <v>78271</v>
      </c>
      <c r="I146" s="77">
        <v>80640</v>
      </c>
      <c r="J146" s="76">
        <v>84188</v>
      </c>
      <c r="K146" s="76">
        <v>87736</v>
      </c>
      <c r="L146" s="76">
        <v>92549</v>
      </c>
      <c r="M146" s="76">
        <v>96097</v>
      </c>
    </row>
    <row r="147" spans="1:13" x14ac:dyDescent="0.3">
      <c r="A147" s="76">
        <v>23</v>
      </c>
      <c r="B147" s="77">
        <v>2437</v>
      </c>
      <c r="C147" s="76">
        <v>69926</v>
      </c>
      <c r="D147" s="77">
        <v>72363</v>
      </c>
      <c r="E147" s="77">
        <v>74800</v>
      </c>
      <c r="F147" s="77">
        <v>77237</v>
      </c>
      <c r="G147" s="77">
        <v>79674</v>
      </c>
      <c r="H147" s="77">
        <v>82111</v>
      </c>
      <c r="I147" s="77">
        <v>84548</v>
      </c>
      <c r="J147" s="76">
        <v>88203</v>
      </c>
      <c r="K147" s="76">
        <v>91860</v>
      </c>
      <c r="L147" s="76">
        <v>96780</v>
      </c>
      <c r="M147" s="76">
        <v>100435</v>
      </c>
    </row>
    <row r="148" spans="1:13" x14ac:dyDescent="0.3">
      <c r="A148" s="76">
        <v>24</v>
      </c>
      <c r="B148" s="77">
        <v>2527</v>
      </c>
      <c r="C148" s="76">
        <v>73616</v>
      </c>
      <c r="D148" s="77">
        <v>76143</v>
      </c>
      <c r="E148" s="77">
        <v>78670</v>
      </c>
      <c r="F148" s="77">
        <v>81197</v>
      </c>
      <c r="G148" s="77">
        <v>83724</v>
      </c>
      <c r="H148" s="77">
        <v>86251</v>
      </c>
      <c r="I148" s="77">
        <v>88778</v>
      </c>
      <c r="J148" s="76">
        <v>92566</v>
      </c>
      <c r="K148" s="76">
        <v>96355</v>
      </c>
      <c r="L148" s="76">
        <v>101412</v>
      </c>
      <c r="M148" s="76">
        <v>105200</v>
      </c>
    </row>
    <row r="149" spans="1:13" x14ac:dyDescent="0.3">
      <c r="A149" s="76">
        <v>25</v>
      </c>
      <c r="B149" s="77">
        <v>2636</v>
      </c>
      <c r="C149" s="76">
        <v>77626</v>
      </c>
      <c r="D149" s="77">
        <v>80262</v>
      </c>
      <c r="E149" s="77">
        <v>82898</v>
      </c>
      <c r="F149" s="77">
        <v>85534</v>
      </c>
      <c r="G149" s="77">
        <v>88170</v>
      </c>
      <c r="H149" s="77">
        <v>90806</v>
      </c>
      <c r="I149" s="77">
        <v>93442</v>
      </c>
      <c r="J149" s="76">
        <v>97393</v>
      </c>
      <c r="K149" s="76">
        <v>101341</v>
      </c>
      <c r="L149" s="76">
        <v>106561</v>
      </c>
      <c r="M149" s="76">
        <v>110512</v>
      </c>
    </row>
    <row r="150" spans="1:13" x14ac:dyDescent="0.3">
      <c r="A150" s="219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</row>
    <row r="151" spans="1:13" x14ac:dyDescent="0.3">
      <c r="A151" s="217" t="s">
        <v>64</v>
      </c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</row>
    <row r="152" spans="1:13" x14ac:dyDescent="0.3">
      <c r="A152" s="217" t="s">
        <v>63</v>
      </c>
      <c r="B152" s="217"/>
      <c r="C152" s="217"/>
      <c r="D152" s="217"/>
      <c r="E152" s="217"/>
      <c r="F152" s="221"/>
      <c r="G152" s="217"/>
      <c r="H152" s="217"/>
      <c r="I152" s="217"/>
      <c r="J152" s="217"/>
      <c r="K152" s="217"/>
      <c r="L152" s="217"/>
      <c r="M152" s="217"/>
    </row>
    <row r="153" spans="1:13" x14ac:dyDescent="0.3">
      <c r="A153" s="217" t="s">
        <v>68</v>
      </c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</row>
    <row r="154" spans="1:13" x14ac:dyDescent="0.3">
      <c r="A154" s="217" t="s">
        <v>67</v>
      </c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</row>
    <row r="155" spans="1:13" x14ac:dyDescent="0.3">
      <c r="A155" s="224">
        <v>0.03</v>
      </c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76"/>
    </row>
    <row r="156" spans="1:13" x14ac:dyDescent="0.3">
      <c r="A156" s="225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78" t="s">
        <v>40</v>
      </c>
    </row>
    <row r="157" spans="1:13" x14ac:dyDescent="0.3">
      <c r="A157" s="225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78" t="s">
        <v>41</v>
      </c>
    </row>
    <row r="158" spans="1:13" x14ac:dyDescent="0.3">
      <c r="A158" s="78"/>
      <c r="B158" s="78"/>
      <c r="C158" s="78"/>
      <c r="D158" s="78" t="s">
        <v>42</v>
      </c>
      <c r="E158" s="78" t="s">
        <v>42</v>
      </c>
      <c r="F158" s="78" t="s">
        <v>42</v>
      </c>
      <c r="G158" s="78" t="s">
        <v>42</v>
      </c>
      <c r="H158" s="78" t="s">
        <v>42</v>
      </c>
      <c r="I158" s="78"/>
      <c r="J158" s="78" t="s">
        <v>43</v>
      </c>
      <c r="K158" s="78" t="s">
        <v>44</v>
      </c>
      <c r="L158" s="78" t="s">
        <v>45</v>
      </c>
      <c r="M158" s="78" t="s">
        <v>46</v>
      </c>
    </row>
    <row r="159" spans="1:13" x14ac:dyDescent="0.3">
      <c r="A159" s="78"/>
      <c r="B159" s="78" t="s">
        <v>42</v>
      </c>
      <c r="C159" s="78" t="s">
        <v>47</v>
      </c>
      <c r="D159" s="78" t="s">
        <v>48</v>
      </c>
      <c r="E159" s="78" t="s">
        <v>48</v>
      </c>
      <c r="F159" s="78" t="s">
        <v>48</v>
      </c>
      <c r="G159" s="78" t="s">
        <v>48</v>
      </c>
      <c r="H159" s="78" t="s">
        <v>48</v>
      </c>
      <c r="I159" s="78" t="s">
        <v>49</v>
      </c>
      <c r="J159" s="78" t="s">
        <v>40</v>
      </c>
      <c r="K159" s="78" t="s">
        <v>40</v>
      </c>
      <c r="L159" s="78" t="s">
        <v>40</v>
      </c>
      <c r="M159" s="78" t="s">
        <v>40</v>
      </c>
    </row>
    <row r="160" spans="1:13" x14ac:dyDescent="0.3">
      <c r="A160" s="78" t="s">
        <v>50</v>
      </c>
      <c r="B160" s="78" t="s">
        <v>51</v>
      </c>
      <c r="C160" s="78" t="s">
        <v>52</v>
      </c>
      <c r="D160" s="78" t="s">
        <v>53</v>
      </c>
      <c r="E160" s="78" t="s">
        <v>54</v>
      </c>
      <c r="F160" s="78" t="s">
        <v>55</v>
      </c>
      <c r="G160" s="78" t="s">
        <v>56</v>
      </c>
      <c r="H160" s="78" t="s">
        <v>57</v>
      </c>
      <c r="I160" s="78" t="s">
        <v>52</v>
      </c>
      <c r="J160" s="78" t="s">
        <v>58</v>
      </c>
      <c r="K160" s="78" t="s">
        <v>58</v>
      </c>
      <c r="L160" s="78" t="s">
        <v>58</v>
      </c>
      <c r="M160" s="78" t="s">
        <v>58</v>
      </c>
    </row>
    <row r="161" spans="1:13" x14ac:dyDescent="0.3">
      <c r="A161" s="219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</row>
    <row r="162" spans="1:13" x14ac:dyDescent="0.3">
      <c r="A162" s="76">
        <v>1</v>
      </c>
      <c r="B162" s="77">
        <v>932</v>
      </c>
      <c r="C162" s="76">
        <v>23966</v>
      </c>
      <c r="D162" s="77">
        <v>24898</v>
      </c>
      <c r="E162" s="77">
        <v>25830</v>
      </c>
      <c r="F162" s="77">
        <v>26762</v>
      </c>
      <c r="G162" s="77">
        <v>27694</v>
      </c>
      <c r="H162" s="77">
        <v>28626</v>
      </c>
      <c r="I162" s="77">
        <v>29558</v>
      </c>
      <c r="J162" s="76">
        <v>30950</v>
      </c>
      <c r="K162" s="76">
        <v>32343</v>
      </c>
      <c r="L162" s="76">
        <v>35042</v>
      </c>
      <c r="M162" s="76">
        <v>36434</v>
      </c>
    </row>
    <row r="163" spans="1:13" x14ac:dyDescent="0.3">
      <c r="A163" s="76">
        <v>2</v>
      </c>
      <c r="B163" s="77">
        <v>982</v>
      </c>
      <c r="C163" s="76">
        <v>24777</v>
      </c>
      <c r="D163" s="77">
        <v>25759</v>
      </c>
      <c r="E163" s="77">
        <v>26741</v>
      </c>
      <c r="F163" s="77">
        <v>27723</v>
      </c>
      <c r="G163" s="77">
        <v>28705</v>
      </c>
      <c r="H163" s="77">
        <v>29687</v>
      </c>
      <c r="I163" s="77">
        <v>30669</v>
      </c>
      <c r="J163" s="76">
        <v>32142</v>
      </c>
      <c r="K163" s="76">
        <v>33615</v>
      </c>
      <c r="L163" s="76">
        <v>36394</v>
      </c>
      <c r="M163" s="76">
        <v>37869</v>
      </c>
    </row>
    <row r="164" spans="1:13" x14ac:dyDescent="0.3">
      <c r="A164" s="76">
        <v>3</v>
      </c>
      <c r="B164" s="77">
        <v>1024</v>
      </c>
      <c r="C164" s="76">
        <v>25909</v>
      </c>
      <c r="D164" s="77">
        <v>26933</v>
      </c>
      <c r="E164" s="77">
        <v>27957</v>
      </c>
      <c r="F164" s="77">
        <v>28981</v>
      </c>
      <c r="G164" s="77">
        <v>30005</v>
      </c>
      <c r="H164" s="77">
        <v>31029</v>
      </c>
      <c r="I164" s="77">
        <v>32053</v>
      </c>
      <c r="J164" s="76">
        <v>33590</v>
      </c>
      <c r="K164" s="76">
        <v>35127</v>
      </c>
      <c r="L164" s="76">
        <v>37968</v>
      </c>
      <c r="M164" s="76">
        <v>39507</v>
      </c>
    </row>
    <row r="165" spans="1:13" x14ac:dyDescent="0.3">
      <c r="A165" s="76">
        <v>4</v>
      </c>
      <c r="B165" s="77">
        <v>1081</v>
      </c>
      <c r="C165" s="76">
        <v>26995</v>
      </c>
      <c r="D165" s="77">
        <v>28076</v>
      </c>
      <c r="E165" s="77">
        <v>29157</v>
      </c>
      <c r="F165" s="77">
        <v>30238</v>
      </c>
      <c r="G165" s="77">
        <v>31319</v>
      </c>
      <c r="H165" s="77">
        <v>32400</v>
      </c>
      <c r="I165" s="77">
        <v>33481</v>
      </c>
      <c r="J165" s="76">
        <v>35098</v>
      </c>
      <c r="K165" s="76">
        <v>36713</v>
      </c>
      <c r="L165" s="76">
        <v>39635</v>
      </c>
      <c r="M165" s="76">
        <v>41249</v>
      </c>
    </row>
    <row r="166" spans="1:13" x14ac:dyDescent="0.3">
      <c r="A166" s="76">
        <v>5</v>
      </c>
      <c r="B166" s="77">
        <v>1135</v>
      </c>
      <c r="C166" s="76">
        <v>28193</v>
      </c>
      <c r="D166" s="77">
        <v>29328</v>
      </c>
      <c r="E166" s="77">
        <v>30463</v>
      </c>
      <c r="F166" s="77">
        <v>31598</v>
      </c>
      <c r="G166" s="77">
        <v>32733</v>
      </c>
      <c r="H166" s="77">
        <v>33868</v>
      </c>
      <c r="I166" s="77">
        <v>35003</v>
      </c>
      <c r="J166" s="76">
        <v>36704</v>
      </c>
      <c r="K166" s="76">
        <v>38403</v>
      </c>
      <c r="L166" s="76">
        <v>41410</v>
      </c>
      <c r="M166" s="76">
        <v>43110</v>
      </c>
    </row>
    <row r="167" spans="1:13" x14ac:dyDescent="0.3">
      <c r="A167" s="76">
        <v>6</v>
      </c>
      <c r="B167" s="77">
        <v>1193</v>
      </c>
      <c r="C167" s="76">
        <v>29579</v>
      </c>
      <c r="D167" s="77">
        <v>30772</v>
      </c>
      <c r="E167" s="77">
        <v>31965</v>
      </c>
      <c r="F167" s="77">
        <v>33158</v>
      </c>
      <c r="G167" s="77">
        <v>34351</v>
      </c>
      <c r="H167" s="77">
        <v>35544</v>
      </c>
      <c r="I167" s="77">
        <v>36737</v>
      </c>
      <c r="J167" s="76">
        <v>38528</v>
      </c>
      <c r="K167" s="76">
        <v>40318</v>
      </c>
      <c r="L167" s="76">
        <v>43417</v>
      </c>
      <c r="M167" s="76">
        <v>45209</v>
      </c>
    </row>
    <row r="168" spans="1:13" x14ac:dyDescent="0.3">
      <c r="A168" s="76">
        <v>7</v>
      </c>
      <c r="B168" s="77">
        <v>1243</v>
      </c>
      <c r="C168" s="76">
        <v>31155</v>
      </c>
      <c r="D168" s="77">
        <v>32398</v>
      </c>
      <c r="E168" s="77">
        <v>33641</v>
      </c>
      <c r="F168" s="77">
        <v>34884</v>
      </c>
      <c r="G168" s="77">
        <v>36127</v>
      </c>
      <c r="H168" s="77">
        <v>37370</v>
      </c>
      <c r="I168" s="77">
        <v>38613</v>
      </c>
      <c r="J168" s="76">
        <v>40475</v>
      </c>
      <c r="K168" s="76">
        <v>42336</v>
      </c>
      <c r="L168" s="76">
        <v>45505</v>
      </c>
      <c r="M168" s="76">
        <v>47367</v>
      </c>
    </row>
    <row r="169" spans="1:13" x14ac:dyDescent="0.3">
      <c r="A169" s="76">
        <v>8</v>
      </c>
      <c r="B169" s="77">
        <v>1291</v>
      </c>
      <c r="C169" s="76">
        <v>32815</v>
      </c>
      <c r="D169" s="77">
        <v>34106</v>
      </c>
      <c r="E169" s="77">
        <v>35397</v>
      </c>
      <c r="F169" s="77">
        <v>36688</v>
      </c>
      <c r="G169" s="77">
        <v>37979</v>
      </c>
      <c r="H169" s="77">
        <v>39270</v>
      </c>
      <c r="I169" s="77">
        <v>40561</v>
      </c>
      <c r="J169" s="76">
        <v>42496</v>
      </c>
      <c r="K169" s="76">
        <v>44432</v>
      </c>
      <c r="L169" s="76">
        <v>47670</v>
      </c>
      <c r="M169" s="76">
        <v>49607</v>
      </c>
    </row>
    <row r="170" spans="1:13" x14ac:dyDescent="0.3">
      <c r="A170" s="76">
        <v>9</v>
      </c>
      <c r="B170" s="77">
        <v>1346</v>
      </c>
      <c r="C170" s="76">
        <v>34550</v>
      </c>
      <c r="D170" s="77">
        <v>35896</v>
      </c>
      <c r="E170" s="77">
        <v>37242</v>
      </c>
      <c r="F170" s="77">
        <v>38588</v>
      </c>
      <c r="G170" s="77">
        <v>39934</v>
      </c>
      <c r="H170" s="77">
        <v>41280</v>
      </c>
      <c r="I170" s="77">
        <v>42626</v>
      </c>
      <c r="J170" s="76">
        <v>44650</v>
      </c>
      <c r="K170" s="76">
        <v>46671</v>
      </c>
      <c r="L170" s="76">
        <v>50001</v>
      </c>
      <c r="M170" s="76">
        <v>52022</v>
      </c>
    </row>
    <row r="171" spans="1:13" x14ac:dyDescent="0.3">
      <c r="A171" s="76">
        <v>10</v>
      </c>
      <c r="B171" s="77">
        <v>1416</v>
      </c>
      <c r="C171" s="76">
        <v>36415</v>
      </c>
      <c r="D171" s="77">
        <v>37831</v>
      </c>
      <c r="E171" s="77">
        <v>39247</v>
      </c>
      <c r="F171" s="77">
        <v>40663</v>
      </c>
      <c r="G171" s="77">
        <v>42079</v>
      </c>
      <c r="H171" s="77">
        <v>43495</v>
      </c>
      <c r="I171" s="77">
        <v>44911</v>
      </c>
      <c r="J171" s="76">
        <v>47031</v>
      </c>
      <c r="K171" s="76">
        <v>49149</v>
      </c>
      <c r="L171" s="76">
        <v>52573</v>
      </c>
      <c r="M171" s="76">
        <v>54694</v>
      </c>
    </row>
    <row r="172" spans="1:13" x14ac:dyDescent="0.3">
      <c r="A172" s="76">
        <v>11</v>
      </c>
      <c r="B172" s="77">
        <v>1474</v>
      </c>
      <c r="C172" s="76">
        <v>38464</v>
      </c>
      <c r="D172" s="77">
        <v>39938</v>
      </c>
      <c r="E172" s="77">
        <v>41412</v>
      </c>
      <c r="F172" s="77">
        <v>42886</v>
      </c>
      <c r="G172" s="77">
        <v>44360</v>
      </c>
      <c r="H172" s="77">
        <v>45834</v>
      </c>
      <c r="I172" s="77">
        <v>47308</v>
      </c>
      <c r="J172" s="76">
        <v>49514</v>
      </c>
      <c r="K172" s="76">
        <v>51721</v>
      </c>
      <c r="L172" s="76">
        <v>55234</v>
      </c>
      <c r="M172" s="76">
        <v>57442</v>
      </c>
    </row>
    <row r="173" spans="1:13" x14ac:dyDescent="0.3">
      <c r="A173" s="76">
        <v>12</v>
      </c>
      <c r="B173" s="77">
        <v>1538</v>
      </c>
      <c r="C173" s="76">
        <v>40507</v>
      </c>
      <c r="D173" s="77">
        <v>42045</v>
      </c>
      <c r="E173" s="77">
        <v>43583</v>
      </c>
      <c r="F173" s="77">
        <v>45121</v>
      </c>
      <c r="G173" s="77">
        <v>46659</v>
      </c>
      <c r="H173" s="77">
        <v>48197</v>
      </c>
      <c r="I173" s="77">
        <v>49735</v>
      </c>
      <c r="J173" s="76">
        <v>52044</v>
      </c>
      <c r="K173" s="76">
        <v>54356</v>
      </c>
      <c r="L173" s="76">
        <v>57968</v>
      </c>
      <c r="M173" s="76">
        <v>60276</v>
      </c>
    </row>
    <row r="174" spans="1:13" x14ac:dyDescent="0.3">
      <c r="A174" s="76">
        <v>13</v>
      </c>
      <c r="B174" s="77">
        <v>1606</v>
      </c>
      <c r="C174" s="76">
        <v>42823</v>
      </c>
      <c r="D174" s="77">
        <v>44429</v>
      </c>
      <c r="E174" s="77">
        <v>46035</v>
      </c>
      <c r="F174" s="77">
        <v>47641</v>
      </c>
      <c r="G174" s="77">
        <v>49247</v>
      </c>
      <c r="H174" s="77">
        <v>50853</v>
      </c>
      <c r="I174" s="77">
        <v>52459</v>
      </c>
      <c r="J174" s="76">
        <v>54864</v>
      </c>
      <c r="K174" s="76">
        <v>57269</v>
      </c>
      <c r="L174" s="76">
        <v>60980</v>
      </c>
      <c r="M174" s="76">
        <v>63385</v>
      </c>
    </row>
    <row r="175" spans="1:13" x14ac:dyDescent="0.3">
      <c r="A175" s="76">
        <v>14</v>
      </c>
      <c r="B175" s="77">
        <v>1684</v>
      </c>
      <c r="C175" s="76">
        <v>45186</v>
      </c>
      <c r="D175" s="77">
        <v>46870</v>
      </c>
      <c r="E175" s="77">
        <v>48554</v>
      </c>
      <c r="F175" s="77">
        <v>50238</v>
      </c>
      <c r="G175" s="77">
        <v>51922</v>
      </c>
      <c r="H175" s="77">
        <v>53606</v>
      </c>
      <c r="I175" s="77">
        <v>55290</v>
      </c>
      <c r="J175" s="76">
        <v>57809</v>
      </c>
      <c r="K175" s="76">
        <v>60330</v>
      </c>
      <c r="L175" s="76">
        <v>64154</v>
      </c>
      <c r="M175" s="76">
        <v>66675</v>
      </c>
    </row>
    <row r="176" spans="1:13" x14ac:dyDescent="0.3">
      <c r="A176" s="76">
        <v>15</v>
      </c>
      <c r="B176" s="77">
        <v>1752</v>
      </c>
      <c r="C176" s="76">
        <v>47685</v>
      </c>
      <c r="D176" s="77">
        <v>49437</v>
      </c>
      <c r="E176" s="77">
        <v>51189</v>
      </c>
      <c r="F176" s="77">
        <v>52941</v>
      </c>
      <c r="G176" s="77">
        <v>54693</v>
      </c>
      <c r="H176" s="77">
        <v>56445</v>
      </c>
      <c r="I176" s="77">
        <v>58197</v>
      </c>
      <c r="J176" s="76">
        <v>60821</v>
      </c>
      <c r="K176" s="76">
        <v>63449</v>
      </c>
      <c r="L176" s="76">
        <v>67376</v>
      </c>
      <c r="M176" s="76">
        <v>70000</v>
      </c>
    </row>
    <row r="177" spans="1:13" x14ac:dyDescent="0.3">
      <c r="A177" s="76">
        <v>16</v>
      </c>
      <c r="B177" s="77">
        <v>1830</v>
      </c>
      <c r="C177" s="76">
        <v>50277</v>
      </c>
      <c r="D177" s="77">
        <v>52107</v>
      </c>
      <c r="E177" s="77">
        <v>53937</v>
      </c>
      <c r="F177" s="77">
        <v>55767</v>
      </c>
      <c r="G177" s="77">
        <v>57597</v>
      </c>
      <c r="H177" s="77">
        <v>59427</v>
      </c>
      <c r="I177" s="77">
        <v>61257</v>
      </c>
      <c r="J177" s="76">
        <v>64001</v>
      </c>
      <c r="K177" s="76">
        <v>66745</v>
      </c>
      <c r="L177" s="76">
        <v>70792</v>
      </c>
      <c r="M177" s="76">
        <v>73533</v>
      </c>
    </row>
    <row r="178" spans="1:13" x14ac:dyDescent="0.3">
      <c r="A178" s="76">
        <v>17</v>
      </c>
      <c r="B178" s="77">
        <v>1928</v>
      </c>
      <c r="C178" s="76">
        <v>53005</v>
      </c>
      <c r="D178" s="77">
        <v>54933</v>
      </c>
      <c r="E178" s="77">
        <v>56861</v>
      </c>
      <c r="F178" s="77">
        <v>58789</v>
      </c>
      <c r="G178" s="77">
        <v>60717</v>
      </c>
      <c r="H178" s="77">
        <v>62645</v>
      </c>
      <c r="I178" s="77">
        <v>64573</v>
      </c>
      <c r="J178" s="76">
        <v>67460</v>
      </c>
      <c r="K178" s="76">
        <v>70344</v>
      </c>
      <c r="L178" s="76">
        <v>74537</v>
      </c>
      <c r="M178" s="76">
        <v>77424</v>
      </c>
    </row>
    <row r="179" spans="1:13" x14ac:dyDescent="0.3">
      <c r="A179" s="76">
        <v>18</v>
      </c>
      <c r="B179" s="77">
        <v>2024</v>
      </c>
      <c r="C179" s="76">
        <v>55920</v>
      </c>
      <c r="D179" s="77">
        <v>57944</v>
      </c>
      <c r="E179" s="77">
        <v>59968</v>
      </c>
      <c r="F179" s="77">
        <v>61992</v>
      </c>
      <c r="G179" s="77">
        <v>64016</v>
      </c>
      <c r="H179" s="77">
        <v>66040</v>
      </c>
      <c r="I179" s="77">
        <v>68064</v>
      </c>
      <c r="J179" s="76">
        <v>71098</v>
      </c>
      <c r="K179" s="76">
        <v>74136</v>
      </c>
      <c r="L179" s="76">
        <v>78474</v>
      </c>
      <c r="M179" s="76">
        <v>81510</v>
      </c>
    </row>
    <row r="180" spans="1:13" x14ac:dyDescent="0.3">
      <c r="A180" s="76">
        <v>19</v>
      </c>
      <c r="B180" s="77">
        <v>2114</v>
      </c>
      <c r="C180" s="76">
        <v>58874</v>
      </c>
      <c r="D180" s="77">
        <v>60988</v>
      </c>
      <c r="E180" s="77">
        <v>63102</v>
      </c>
      <c r="F180" s="77">
        <v>65216</v>
      </c>
      <c r="G180" s="77">
        <v>67330</v>
      </c>
      <c r="H180" s="77">
        <v>69444</v>
      </c>
      <c r="I180" s="77">
        <v>71558</v>
      </c>
      <c r="J180" s="76">
        <v>74726</v>
      </c>
      <c r="K180" s="76">
        <v>77893</v>
      </c>
      <c r="L180" s="76">
        <v>82367</v>
      </c>
      <c r="M180" s="76">
        <v>85534</v>
      </c>
    </row>
    <row r="181" spans="1:13" x14ac:dyDescent="0.3">
      <c r="A181" s="76">
        <v>20</v>
      </c>
      <c r="B181" s="77">
        <v>2209</v>
      </c>
      <c r="C181" s="76">
        <v>61806</v>
      </c>
      <c r="D181" s="77">
        <v>64015</v>
      </c>
      <c r="E181" s="77">
        <v>66224</v>
      </c>
      <c r="F181" s="77">
        <v>68433</v>
      </c>
      <c r="G181" s="77">
        <v>70642</v>
      </c>
      <c r="H181" s="77">
        <v>72851</v>
      </c>
      <c r="I181" s="77">
        <v>75060</v>
      </c>
      <c r="J181" s="76">
        <v>78376</v>
      </c>
      <c r="K181" s="76">
        <v>81691</v>
      </c>
      <c r="L181" s="76">
        <v>86310</v>
      </c>
      <c r="M181" s="76">
        <v>89626</v>
      </c>
    </row>
    <row r="182" spans="1:13" x14ac:dyDescent="0.3">
      <c r="A182" s="76">
        <v>21</v>
      </c>
      <c r="B182" s="77">
        <v>2304</v>
      </c>
      <c r="C182" s="76">
        <v>65037</v>
      </c>
      <c r="D182" s="77">
        <v>67341</v>
      </c>
      <c r="E182" s="77">
        <v>69645</v>
      </c>
      <c r="F182" s="77">
        <v>71949</v>
      </c>
      <c r="G182" s="77">
        <v>74253</v>
      </c>
      <c r="H182" s="77">
        <v>76557</v>
      </c>
      <c r="I182" s="77">
        <v>78861</v>
      </c>
      <c r="J182" s="76">
        <v>82318</v>
      </c>
      <c r="K182" s="76">
        <v>85771</v>
      </c>
      <c r="L182" s="76">
        <v>90531</v>
      </c>
      <c r="M182" s="76">
        <v>93987</v>
      </c>
    </row>
    <row r="183" spans="1:13" ht="15" customHeight="1" x14ac:dyDescent="0.3">
      <c r="A183" s="76">
        <v>22</v>
      </c>
      <c r="B183" s="77">
        <v>2440</v>
      </c>
      <c r="C183" s="76">
        <v>68419</v>
      </c>
      <c r="D183" s="77">
        <v>70859</v>
      </c>
      <c r="E183" s="77">
        <v>73299</v>
      </c>
      <c r="F183" s="77">
        <v>75739</v>
      </c>
      <c r="G183" s="77">
        <v>78179</v>
      </c>
      <c r="H183" s="77">
        <v>80619</v>
      </c>
      <c r="I183" s="77">
        <v>83059</v>
      </c>
      <c r="J183" s="76">
        <v>86713</v>
      </c>
      <c r="K183" s="76">
        <v>90368</v>
      </c>
      <c r="L183" s="76">
        <v>95325</v>
      </c>
      <c r="M183" s="76">
        <v>98980</v>
      </c>
    </row>
    <row r="184" spans="1:13" x14ac:dyDescent="0.3">
      <c r="A184" s="76">
        <v>23</v>
      </c>
      <c r="B184" s="77">
        <v>2510</v>
      </c>
      <c r="C184" s="76">
        <v>72024</v>
      </c>
      <c r="D184" s="77">
        <v>74534</v>
      </c>
      <c r="E184" s="77">
        <v>77044</v>
      </c>
      <c r="F184" s="77">
        <v>79554</v>
      </c>
      <c r="G184" s="77">
        <v>82064</v>
      </c>
      <c r="H184" s="77">
        <v>84574</v>
      </c>
      <c r="I184" s="77">
        <v>87084</v>
      </c>
      <c r="J184" s="76">
        <v>90849</v>
      </c>
      <c r="K184" s="76">
        <v>94615</v>
      </c>
      <c r="L184" s="76">
        <v>99683</v>
      </c>
      <c r="M184" s="76">
        <v>103448</v>
      </c>
    </row>
    <row r="185" spans="1:13" x14ac:dyDescent="0.3">
      <c r="A185" s="76">
        <v>24</v>
      </c>
      <c r="B185" s="77">
        <v>2603</v>
      </c>
      <c r="C185" s="76">
        <v>75824</v>
      </c>
      <c r="D185" s="77">
        <v>78427</v>
      </c>
      <c r="E185" s="77">
        <v>81030</v>
      </c>
      <c r="F185" s="77">
        <v>83633</v>
      </c>
      <c r="G185" s="77">
        <v>86236</v>
      </c>
      <c r="H185" s="77">
        <v>88839</v>
      </c>
      <c r="I185" s="77">
        <v>91442</v>
      </c>
      <c r="J185" s="76">
        <v>95344</v>
      </c>
      <c r="K185" s="76">
        <v>99246</v>
      </c>
      <c r="L185" s="76">
        <v>104455</v>
      </c>
      <c r="M185" s="76">
        <v>108357</v>
      </c>
    </row>
    <row r="186" spans="1:13" x14ac:dyDescent="0.3">
      <c r="A186" s="76">
        <v>25</v>
      </c>
      <c r="B186" s="77">
        <v>2715</v>
      </c>
      <c r="C186" s="76">
        <v>79955</v>
      </c>
      <c r="D186" s="77">
        <v>82670</v>
      </c>
      <c r="E186" s="77">
        <v>85385</v>
      </c>
      <c r="F186" s="77">
        <v>88100</v>
      </c>
      <c r="G186" s="77">
        <v>90815</v>
      </c>
      <c r="H186" s="77">
        <v>93530</v>
      </c>
      <c r="I186" s="77">
        <v>96245</v>
      </c>
      <c r="J186" s="76">
        <v>100315</v>
      </c>
      <c r="K186" s="76">
        <v>104381</v>
      </c>
      <c r="L186" s="76">
        <v>109758</v>
      </c>
      <c r="M186" s="76">
        <v>113827</v>
      </c>
    </row>
    <row r="187" spans="1:13" x14ac:dyDescent="0.3">
      <c r="A187" s="218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</row>
    <row r="188" spans="1:13" x14ac:dyDescent="0.3">
      <c r="A188" s="217" t="s">
        <v>64</v>
      </c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</row>
    <row r="189" spans="1:13" x14ac:dyDescent="0.3">
      <c r="A189" s="217" t="s">
        <v>63</v>
      </c>
      <c r="B189" s="217"/>
      <c r="C189" s="217"/>
      <c r="D189" s="217"/>
      <c r="E189" s="217"/>
      <c r="F189" s="221"/>
      <c r="G189" s="217"/>
      <c r="H189" s="217"/>
      <c r="I189" s="217"/>
      <c r="J189" s="217"/>
      <c r="K189" s="217"/>
      <c r="L189" s="217"/>
      <c r="M189" s="217"/>
    </row>
    <row r="190" spans="1:13" x14ac:dyDescent="0.3">
      <c r="A190" s="217" t="s">
        <v>66</v>
      </c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</row>
    <row r="191" spans="1:13" x14ac:dyDescent="0.3">
      <c r="A191" s="217" t="s">
        <v>65</v>
      </c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</row>
    <row r="192" spans="1:13" x14ac:dyDescent="0.3">
      <c r="A192" s="224">
        <v>0.04</v>
      </c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76"/>
    </row>
    <row r="193" spans="1:14" x14ac:dyDescent="0.3">
      <c r="A193" s="225"/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78" t="s">
        <v>40</v>
      </c>
    </row>
    <row r="194" spans="1:14" x14ac:dyDescent="0.3">
      <c r="A194" s="225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78" t="s">
        <v>41</v>
      </c>
    </row>
    <row r="195" spans="1:14" x14ac:dyDescent="0.3">
      <c r="A195" s="78"/>
      <c r="B195" s="78"/>
      <c r="C195" s="78"/>
      <c r="D195" s="78" t="s">
        <v>42</v>
      </c>
      <c r="E195" s="78" t="s">
        <v>42</v>
      </c>
      <c r="F195" s="78" t="s">
        <v>42</v>
      </c>
      <c r="G195" s="78" t="s">
        <v>42</v>
      </c>
      <c r="H195" s="78" t="s">
        <v>42</v>
      </c>
      <c r="I195" s="78"/>
      <c r="J195" s="78" t="s">
        <v>43</v>
      </c>
      <c r="K195" s="78" t="s">
        <v>44</v>
      </c>
      <c r="L195" s="78" t="s">
        <v>45</v>
      </c>
      <c r="M195" s="78" t="s">
        <v>46</v>
      </c>
    </row>
    <row r="196" spans="1:14" x14ac:dyDescent="0.3">
      <c r="A196" s="78"/>
      <c r="B196" s="78" t="s">
        <v>42</v>
      </c>
      <c r="C196" s="78" t="s">
        <v>47</v>
      </c>
      <c r="D196" s="78" t="s">
        <v>48</v>
      </c>
      <c r="E196" s="78" t="s">
        <v>48</v>
      </c>
      <c r="F196" s="78" t="s">
        <v>48</v>
      </c>
      <c r="G196" s="78" t="s">
        <v>48</v>
      </c>
      <c r="H196" s="78" t="s">
        <v>48</v>
      </c>
      <c r="I196" s="78" t="s">
        <v>49</v>
      </c>
      <c r="J196" s="78" t="s">
        <v>40</v>
      </c>
      <c r="K196" s="78" t="s">
        <v>40</v>
      </c>
      <c r="L196" s="78" t="s">
        <v>40</v>
      </c>
      <c r="M196" s="78" t="s">
        <v>40</v>
      </c>
    </row>
    <row r="197" spans="1:14" x14ac:dyDescent="0.3">
      <c r="A197" s="78" t="s">
        <v>50</v>
      </c>
      <c r="B197" s="78" t="s">
        <v>51</v>
      </c>
      <c r="C197" s="78" t="s">
        <v>52</v>
      </c>
      <c r="D197" s="78" t="s">
        <v>53</v>
      </c>
      <c r="E197" s="78" t="s">
        <v>54</v>
      </c>
      <c r="F197" s="78" t="s">
        <v>55</v>
      </c>
      <c r="G197" s="78" t="s">
        <v>56</v>
      </c>
      <c r="H197" s="78" t="s">
        <v>57</v>
      </c>
      <c r="I197" s="78" t="s">
        <v>52</v>
      </c>
      <c r="J197" s="78" t="s">
        <v>58</v>
      </c>
      <c r="K197" s="78" t="s">
        <v>58</v>
      </c>
      <c r="L197" s="78" t="s">
        <v>58</v>
      </c>
      <c r="M197" s="78" t="s">
        <v>58</v>
      </c>
    </row>
    <row r="198" spans="1:14" x14ac:dyDescent="0.3">
      <c r="A198" s="219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</row>
    <row r="199" spans="1:14" x14ac:dyDescent="0.3">
      <c r="A199" s="76">
        <v>1</v>
      </c>
      <c r="B199" s="77">
        <v>969</v>
      </c>
      <c r="C199" s="76">
        <v>24925</v>
      </c>
      <c r="D199" s="77">
        <v>25894</v>
      </c>
      <c r="E199" s="77">
        <v>26863</v>
      </c>
      <c r="F199" s="77">
        <v>27832</v>
      </c>
      <c r="G199" s="77">
        <v>28801</v>
      </c>
      <c r="H199" s="77">
        <v>29770</v>
      </c>
      <c r="I199" s="77">
        <v>30739</v>
      </c>
      <c r="J199" s="76">
        <v>32187</v>
      </c>
      <c r="K199" s="76">
        <v>33635</v>
      </c>
      <c r="L199" s="76">
        <v>36442</v>
      </c>
      <c r="M199" s="76">
        <v>37890</v>
      </c>
      <c r="N199" s="192"/>
    </row>
    <row r="200" spans="1:14" x14ac:dyDescent="0.3">
      <c r="A200" s="76">
        <v>2</v>
      </c>
      <c r="B200" s="77">
        <v>1021</v>
      </c>
      <c r="C200" s="76">
        <v>25768</v>
      </c>
      <c r="D200" s="77">
        <v>26789</v>
      </c>
      <c r="E200" s="77">
        <v>27810</v>
      </c>
      <c r="F200" s="77">
        <v>28831</v>
      </c>
      <c r="G200" s="77">
        <v>29852</v>
      </c>
      <c r="H200" s="77">
        <v>30873</v>
      </c>
      <c r="I200" s="77">
        <v>31894</v>
      </c>
      <c r="J200" s="76">
        <v>33426</v>
      </c>
      <c r="K200" s="76">
        <v>34958</v>
      </c>
      <c r="L200" s="76">
        <v>37848</v>
      </c>
      <c r="M200" s="76">
        <v>39382</v>
      </c>
    </row>
    <row r="201" spans="1:14" x14ac:dyDescent="0.3">
      <c r="A201" s="76">
        <v>3</v>
      </c>
      <c r="B201" s="77">
        <v>1065</v>
      </c>
      <c r="C201" s="76">
        <v>26945</v>
      </c>
      <c r="D201" s="77">
        <v>28010</v>
      </c>
      <c r="E201" s="77">
        <v>29075</v>
      </c>
      <c r="F201" s="77">
        <v>30140</v>
      </c>
      <c r="G201" s="77">
        <v>31205</v>
      </c>
      <c r="H201" s="77">
        <v>32270</v>
      </c>
      <c r="I201" s="77">
        <v>33335</v>
      </c>
      <c r="J201" s="76">
        <v>34933</v>
      </c>
      <c r="K201" s="76">
        <v>36532</v>
      </c>
      <c r="L201" s="76">
        <v>39487</v>
      </c>
      <c r="M201" s="76">
        <v>41087</v>
      </c>
    </row>
    <row r="202" spans="1:14" x14ac:dyDescent="0.3">
      <c r="A202" s="76">
        <v>4</v>
      </c>
      <c r="B202" s="77">
        <v>1124</v>
      </c>
      <c r="C202" s="76">
        <v>28075</v>
      </c>
      <c r="D202" s="77">
        <v>29199</v>
      </c>
      <c r="E202" s="77">
        <v>30323</v>
      </c>
      <c r="F202" s="77">
        <v>31447</v>
      </c>
      <c r="G202" s="77">
        <v>32571</v>
      </c>
      <c r="H202" s="77">
        <v>33695</v>
      </c>
      <c r="I202" s="77">
        <v>34819</v>
      </c>
      <c r="J202" s="76">
        <v>36501</v>
      </c>
      <c r="K202" s="76">
        <v>38180</v>
      </c>
      <c r="L202" s="76">
        <v>41219</v>
      </c>
      <c r="M202" s="76">
        <v>42898</v>
      </c>
      <c r="N202" s="192"/>
    </row>
    <row r="203" spans="1:14" x14ac:dyDescent="0.3">
      <c r="A203" s="76">
        <v>5</v>
      </c>
      <c r="B203" s="77">
        <v>1180</v>
      </c>
      <c r="C203" s="76">
        <v>29321</v>
      </c>
      <c r="D203" s="77">
        <v>30501</v>
      </c>
      <c r="E203" s="77">
        <v>31681</v>
      </c>
      <c r="F203" s="77">
        <v>32861</v>
      </c>
      <c r="G203" s="77">
        <v>34041</v>
      </c>
      <c r="H203" s="77">
        <v>35221</v>
      </c>
      <c r="I203" s="77">
        <v>36401</v>
      </c>
      <c r="J203" s="76">
        <v>38170</v>
      </c>
      <c r="K203" s="76">
        <v>39937</v>
      </c>
      <c r="L203" s="76">
        <v>43064</v>
      </c>
      <c r="M203" s="76">
        <v>44832</v>
      </c>
    </row>
    <row r="204" spans="1:14" x14ac:dyDescent="0.3">
      <c r="A204" s="76">
        <v>6</v>
      </c>
      <c r="B204" s="77">
        <v>1241</v>
      </c>
      <c r="C204" s="76">
        <v>30762</v>
      </c>
      <c r="D204" s="77">
        <v>32003</v>
      </c>
      <c r="E204" s="77">
        <v>33244</v>
      </c>
      <c r="F204" s="77">
        <v>34485</v>
      </c>
      <c r="G204" s="77">
        <v>35726</v>
      </c>
      <c r="H204" s="77">
        <v>36967</v>
      </c>
      <c r="I204" s="77">
        <v>38208</v>
      </c>
      <c r="J204" s="76">
        <v>40071</v>
      </c>
      <c r="K204" s="76">
        <v>41932</v>
      </c>
      <c r="L204" s="76">
        <v>45155</v>
      </c>
      <c r="M204" s="76">
        <v>47019</v>
      </c>
    </row>
    <row r="205" spans="1:14" x14ac:dyDescent="0.3">
      <c r="A205" s="76">
        <v>7</v>
      </c>
      <c r="B205" s="77">
        <v>1293</v>
      </c>
      <c r="C205" s="76">
        <v>32401</v>
      </c>
      <c r="D205" s="77">
        <v>33694</v>
      </c>
      <c r="E205" s="77">
        <v>34987</v>
      </c>
      <c r="F205" s="77">
        <v>36280</v>
      </c>
      <c r="G205" s="77">
        <v>37573</v>
      </c>
      <c r="H205" s="77">
        <v>38866</v>
      </c>
      <c r="I205" s="77">
        <v>40159</v>
      </c>
      <c r="J205" s="76">
        <v>42095</v>
      </c>
      <c r="K205" s="76">
        <v>44031</v>
      </c>
      <c r="L205" s="76">
        <v>47327</v>
      </c>
      <c r="M205" s="76">
        <v>49263</v>
      </c>
    </row>
    <row r="206" spans="1:14" x14ac:dyDescent="0.3">
      <c r="A206" s="76">
        <v>8</v>
      </c>
      <c r="B206" s="77">
        <v>1343</v>
      </c>
      <c r="C206" s="76">
        <v>34128</v>
      </c>
      <c r="D206" s="77">
        <v>35471</v>
      </c>
      <c r="E206" s="77">
        <v>36814</v>
      </c>
      <c r="F206" s="77">
        <v>38157</v>
      </c>
      <c r="G206" s="77">
        <v>39500</v>
      </c>
      <c r="H206" s="77">
        <v>40843</v>
      </c>
      <c r="I206" s="77">
        <v>42186</v>
      </c>
      <c r="J206" s="76">
        <v>44198</v>
      </c>
      <c r="K206" s="76">
        <v>46212</v>
      </c>
      <c r="L206" s="76">
        <v>49579</v>
      </c>
      <c r="M206" s="76">
        <v>51594</v>
      </c>
    </row>
    <row r="207" spans="1:14" x14ac:dyDescent="0.3">
      <c r="A207" s="76">
        <v>9</v>
      </c>
      <c r="B207" s="77">
        <v>1400</v>
      </c>
      <c r="C207" s="76">
        <v>35932</v>
      </c>
      <c r="D207" s="77">
        <v>37332</v>
      </c>
      <c r="E207" s="77">
        <v>38732</v>
      </c>
      <c r="F207" s="77">
        <v>40132</v>
      </c>
      <c r="G207" s="77">
        <v>41532</v>
      </c>
      <c r="H207" s="77">
        <v>42932</v>
      </c>
      <c r="I207" s="77">
        <v>44332</v>
      </c>
      <c r="J207" s="76">
        <v>46437</v>
      </c>
      <c r="K207" s="76">
        <v>48539</v>
      </c>
      <c r="L207" s="76">
        <v>52002</v>
      </c>
      <c r="M207" s="76">
        <v>54104</v>
      </c>
    </row>
    <row r="208" spans="1:14" x14ac:dyDescent="0.3">
      <c r="A208" s="76">
        <v>10</v>
      </c>
      <c r="B208" s="77">
        <v>1473</v>
      </c>
      <c r="C208" s="76">
        <v>37872</v>
      </c>
      <c r="D208" s="77">
        <v>39345</v>
      </c>
      <c r="E208" s="77">
        <v>40818</v>
      </c>
      <c r="F208" s="77">
        <v>42291</v>
      </c>
      <c r="G208" s="77">
        <v>43764</v>
      </c>
      <c r="H208" s="77">
        <v>45237</v>
      </c>
      <c r="I208" s="77">
        <v>46710</v>
      </c>
      <c r="J208" s="76">
        <v>48915</v>
      </c>
      <c r="K208" s="76">
        <v>51118</v>
      </c>
      <c r="L208" s="76">
        <v>54678</v>
      </c>
      <c r="M208" s="76">
        <v>56884</v>
      </c>
    </row>
    <row r="209" spans="1:13" x14ac:dyDescent="0.3">
      <c r="A209" s="76">
        <v>11</v>
      </c>
      <c r="B209" s="77">
        <v>1533</v>
      </c>
      <c r="C209" s="76">
        <v>40003</v>
      </c>
      <c r="D209" s="77">
        <v>41536</v>
      </c>
      <c r="E209" s="77">
        <v>43069</v>
      </c>
      <c r="F209" s="77">
        <v>44602</v>
      </c>
      <c r="G209" s="77">
        <v>46135</v>
      </c>
      <c r="H209" s="77">
        <v>47668</v>
      </c>
      <c r="I209" s="77">
        <v>49201</v>
      </c>
      <c r="J209" s="76">
        <v>51495</v>
      </c>
      <c r="K209" s="76">
        <v>53791</v>
      </c>
      <c r="L209" s="76">
        <v>57444</v>
      </c>
      <c r="M209" s="76">
        <v>59740</v>
      </c>
    </row>
    <row r="210" spans="1:13" x14ac:dyDescent="0.3">
      <c r="A210" s="76">
        <v>12</v>
      </c>
      <c r="B210" s="77">
        <v>1600</v>
      </c>
      <c r="C210" s="76">
        <v>42127</v>
      </c>
      <c r="D210" s="77">
        <v>43727</v>
      </c>
      <c r="E210" s="77">
        <v>45327</v>
      </c>
      <c r="F210" s="77">
        <v>46927</v>
      </c>
      <c r="G210" s="77">
        <v>48527</v>
      </c>
      <c r="H210" s="77">
        <v>50127</v>
      </c>
      <c r="I210" s="77">
        <v>51727</v>
      </c>
      <c r="J210" s="76">
        <v>54128</v>
      </c>
      <c r="K210" s="76">
        <v>56533</v>
      </c>
      <c r="L210" s="76">
        <v>60289</v>
      </c>
      <c r="M210" s="76">
        <v>62690</v>
      </c>
    </row>
    <row r="211" spans="1:13" x14ac:dyDescent="0.3">
      <c r="A211" s="76">
        <v>13</v>
      </c>
      <c r="B211" s="77">
        <v>1670</v>
      </c>
      <c r="C211" s="76">
        <v>44536</v>
      </c>
      <c r="D211" s="77">
        <v>46206</v>
      </c>
      <c r="E211" s="77">
        <v>47876</v>
      </c>
      <c r="F211" s="77">
        <v>49546</v>
      </c>
      <c r="G211" s="77">
        <v>51216</v>
      </c>
      <c r="H211" s="77">
        <v>52886</v>
      </c>
      <c r="I211" s="77">
        <v>54556</v>
      </c>
      <c r="J211" s="76">
        <v>57057</v>
      </c>
      <c r="K211" s="76">
        <v>59558</v>
      </c>
      <c r="L211" s="76">
        <v>63418</v>
      </c>
      <c r="M211" s="76">
        <v>65919</v>
      </c>
    </row>
    <row r="212" spans="1:13" x14ac:dyDescent="0.3">
      <c r="A212" s="76">
        <v>14</v>
      </c>
      <c r="B212" s="77">
        <v>1752</v>
      </c>
      <c r="C212" s="76">
        <v>46993</v>
      </c>
      <c r="D212" s="77">
        <v>48745</v>
      </c>
      <c r="E212" s="77">
        <v>50497</v>
      </c>
      <c r="F212" s="77">
        <v>52249</v>
      </c>
      <c r="G212" s="77">
        <v>54001</v>
      </c>
      <c r="H212" s="77">
        <v>55753</v>
      </c>
      <c r="I212" s="77">
        <v>57505</v>
      </c>
      <c r="J212" s="76">
        <v>60125</v>
      </c>
      <c r="K212" s="76">
        <v>62747</v>
      </c>
      <c r="L212" s="76">
        <v>66724</v>
      </c>
      <c r="M212" s="76">
        <v>69345</v>
      </c>
    </row>
    <row r="213" spans="1:13" x14ac:dyDescent="0.3">
      <c r="A213" s="76">
        <v>15</v>
      </c>
      <c r="B213" s="77">
        <v>1822</v>
      </c>
      <c r="C213" s="76">
        <v>49592</v>
      </c>
      <c r="D213" s="77">
        <v>51414</v>
      </c>
      <c r="E213" s="77">
        <v>53236</v>
      </c>
      <c r="F213" s="77">
        <v>55058</v>
      </c>
      <c r="G213" s="77">
        <v>56880</v>
      </c>
      <c r="H213" s="77">
        <v>58702</v>
      </c>
      <c r="I213" s="77">
        <v>60524</v>
      </c>
      <c r="J213" s="76">
        <v>63253</v>
      </c>
      <c r="K213" s="76">
        <v>65986</v>
      </c>
      <c r="L213" s="76">
        <v>70070</v>
      </c>
      <c r="M213" s="76">
        <v>72799</v>
      </c>
    </row>
    <row r="214" spans="1:13" x14ac:dyDescent="0.3">
      <c r="A214" s="76">
        <v>16</v>
      </c>
      <c r="B214" s="77">
        <v>1903</v>
      </c>
      <c r="C214" s="76">
        <v>52288</v>
      </c>
      <c r="D214" s="77">
        <v>54191</v>
      </c>
      <c r="E214" s="77">
        <v>56094</v>
      </c>
      <c r="F214" s="77">
        <v>57997</v>
      </c>
      <c r="G214" s="77">
        <v>59900</v>
      </c>
      <c r="H214" s="77">
        <v>61803</v>
      </c>
      <c r="I214" s="77">
        <v>63706</v>
      </c>
      <c r="J214" s="76">
        <v>66560</v>
      </c>
      <c r="K214" s="76">
        <v>69414</v>
      </c>
      <c r="L214" s="76">
        <v>73622</v>
      </c>
      <c r="M214" s="76">
        <v>76473</v>
      </c>
    </row>
    <row r="215" spans="1:13" x14ac:dyDescent="0.3">
      <c r="A215" s="76">
        <v>17</v>
      </c>
      <c r="B215" s="77">
        <v>2005</v>
      </c>
      <c r="C215" s="76">
        <v>55125</v>
      </c>
      <c r="D215" s="77">
        <v>57130</v>
      </c>
      <c r="E215" s="77">
        <v>59135</v>
      </c>
      <c r="F215" s="77">
        <v>61140</v>
      </c>
      <c r="G215" s="77">
        <v>63145</v>
      </c>
      <c r="H215" s="77">
        <v>65150</v>
      </c>
      <c r="I215" s="77">
        <v>67155</v>
      </c>
      <c r="J215" s="76">
        <v>70157</v>
      </c>
      <c r="K215" s="76">
        <v>73157</v>
      </c>
      <c r="L215" s="76">
        <v>77518</v>
      </c>
      <c r="M215" s="76">
        <v>80520</v>
      </c>
    </row>
    <row r="216" spans="1:13" x14ac:dyDescent="0.3">
      <c r="A216" s="76">
        <v>18</v>
      </c>
      <c r="B216" s="77">
        <v>2105</v>
      </c>
      <c r="C216" s="76">
        <v>58157</v>
      </c>
      <c r="D216" s="77">
        <v>60262</v>
      </c>
      <c r="E216" s="77">
        <v>62367</v>
      </c>
      <c r="F216" s="77">
        <v>64472</v>
      </c>
      <c r="G216" s="77">
        <v>66577</v>
      </c>
      <c r="H216" s="77">
        <v>68682</v>
      </c>
      <c r="I216" s="77">
        <v>70787</v>
      </c>
      <c r="J216" s="76">
        <v>73942</v>
      </c>
      <c r="K216" s="76">
        <v>77102</v>
      </c>
      <c r="L216" s="76">
        <v>81613</v>
      </c>
      <c r="M216" s="76">
        <v>84771</v>
      </c>
    </row>
    <row r="217" spans="1:13" x14ac:dyDescent="0.3">
      <c r="A217" s="76">
        <v>19</v>
      </c>
      <c r="B217" s="77">
        <v>2199</v>
      </c>
      <c r="C217" s="76">
        <v>61229</v>
      </c>
      <c r="D217" s="77">
        <v>63428</v>
      </c>
      <c r="E217" s="77">
        <v>65627</v>
      </c>
      <c r="F217" s="77">
        <v>67826</v>
      </c>
      <c r="G217" s="77">
        <v>70025</v>
      </c>
      <c r="H217" s="77">
        <v>72224</v>
      </c>
      <c r="I217" s="77">
        <v>74423</v>
      </c>
      <c r="J217" s="76">
        <v>77718</v>
      </c>
      <c r="K217" s="76">
        <v>81011</v>
      </c>
      <c r="L217" s="76">
        <v>85664</v>
      </c>
      <c r="M217" s="76">
        <v>88958</v>
      </c>
    </row>
    <row r="218" spans="1:13" ht="15" customHeight="1" x14ac:dyDescent="0.3">
      <c r="A218" s="76">
        <v>20</v>
      </c>
      <c r="B218" s="77">
        <v>2297</v>
      </c>
      <c r="C218" s="76">
        <v>64278</v>
      </c>
      <c r="D218" s="77">
        <v>66575</v>
      </c>
      <c r="E218" s="77">
        <v>68872</v>
      </c>
      <c r="F218" s="77">
        <v>71169</v>
      </c>
      <c r="G218" s="77">
        <v>73466</v>
      </c>
      <c r="H218" s="77">
        <v>75763</v>
      </c>
      <c r="I218" s="77">
        <v>78060</v>
      </c>
      <c r="J218" s="76">
        <v>81509</v>
      </c>
      <c r="K218" s="76">
        <v>84956</v>
      </c>
      <c r="L218" s="76">
        <v>89760</v>
      </c>
      <c r="M218" s="76">
        <v>93209</v>
      </c>
    </row>
    <row r="219" spans="1:13" x14ac:dyDescent="0.3">
      <c r="A219" s="76">
        <v>21</v>
      </c>
      <c r="B219" s="77">
        <v>2396</v>
      </c>
      <c r="C219" s="76">
        <v>67638</v>
      </c>
      <c r="D219" s="77">
        <v>70034</v>
      </c>
      <c r="E219" s="77">
        <v>72430</v>
      </c>
      <c r="F219" s="77">
        <v>74826</v>
      </c>
      <c r="G219" s="77">
        <v>77222</v>
      </c>
      <c r="H219" s="77">
        <v>79618</v>
      </c>
      <c r="I219" s="77">
        <v>82014</v>
      </c>
      <c r="J219" s="76">
        <v>85609</v>
      </c>
      <c r="K219" s="76">
        <v>89200</v>
      </c>
      <c r="L219" s="76">
        <v>94151</v>
      </c>
      <c r="M219" s="76">
        <v>97745</v>
      </c>
    </row>
    <row r="220" spans="1:13" x14ac:dyDescent="0.3">
      <c r="A220" s="76">
        <v>22</v>
      </c>
      <c r="B220" s="77">
        <v>2538</v>
      </c>
      <c r="C220" s="76">
        <v>71156</v>
      </c>
      <c r="D220" s="77">
        <v>73694</v>
      </c>
      <c r="E220" s="77">
        <v>76232</v>
      </c>
      <c r="F220" s="77">
        <v>78770</v>
      </c>
      <c r="G220" s="77">
        <v>81308</v>
      </c>
      <c r="H220" s="77">
        <v>83846</v>
      </c>
      <c r="I220" s="77">
        <v>86384</v>
      </c>
      <c r="J220" s="76">
        <v>90184</v>
      </c>
      <c r="K220" s="76">
        <v>93985</v>
      </c>
      <c r="L220" s="76">
        <v>99141</v>
      </c>
      <c r="M220" s="76">
        <v>102942</v>
      </c>
    </row>
    <row r="221" spans="1:13" x14ac:dyDescent="0.3">
      <c r="A221" s="76">
        <v>23</v>
      </c>
      <c r="B221" s="77">
        <v>2610</v>
      </c>
      <c r="C221" s="76">
        <v>74905</v>
      </c>
      <c r="D221" s="77">
        <v>77515</v>
      </c>
      <c r="E221" s="77">
        <v>80125</v>
      </c>
      <c r="F221" s="77">
        <v>82735</v>
      </c>
      <c r="G221" s="77">
        <v>85345</v>
      </c>
      <c r="H221" s="77">
        <v>87955</v>
      </c>
      <c r="I221" s="77">
        <v>90565</v>
      </c>
      <c r="J221" s="76">
        <v>94481</v>
      </c>
      <c r="K221" s="76">
        <v>98397</v>
      </c>
      <c r="L221" s="76">
        <v>103668</v>
      </c>
      <c r="M221" s="76">
        <v>107584</v>
      </c>
    </row>
    <row r="222" spans="1:13" x14ac:dyDescent="0.3">
      <c r="A222" s="76">
        <v>24</v>
      </c>
      <c r="B222" s="77">
        <v>2707</v>
      </c>
      <c r="C222" s="76">
        <v>78857</v>
      </c>
      <c r="D222" s="77">
        <v>81564</v>
      </c>
      <c r="E222" s="77">
        <v>84271</v>
      </c>
      <c r="F222" s="77">
        <v>86978</v>
      </c>
      <c r="G222" s="77">
        <v>89685</v>
      </c>
      <c r="H222" s="77">
        <v>92392</v>
      </c>
      <c r="I222" s="77">
        <v>95099</v>
      </c>
      <c r="J222" s="76">
        <v>99157</v>
      </c>
      <c r="K222" s="76">
        <v>103215</v>
      </c>
      <c r="L222" s="76">
        <v>108633</v>
      </c>
      <c r="M222" s="76">
        <v>112691</v>
      </c>
    </row>
    <row r="223" spans="1:13" x14ac:dyDescent="0.3">
      <c r="A223" s="76">
        <v>25</v>
      </c>
      <c r="B223" s="77">
        <v>2824</v>
      </c>
      <c r="C223" s="76">
        <v>83153</v>
      </c>
      <c r="D223" s="77">
        <v>85977</v>
      </c>
      <c r="E223" s="77">
        <v>88801</v>
      </c>
      <c r="F223" s="77">
        <v>91625</v>
      </c>
      <c r="G223" s="77">
        <v>94449</v>
      </c>
      <c r="H223" s="77">
        <v>97273</v>
      </c>
      <c r="I223" s="77">
        <v>100097</v>
      </c>
      <c r="J223" s="76">
        <v>104330</v>
      </c>
      <c r="K223" s="76">
        <v>108558</v>
      </c>
      <c r="L223" s="76">
        <v>114151</v>
      </c>
      <c r="M223" s="76">
        <v>118382</v>
      </c>
    </row>
    <row r="224" spans="1:13" x14ac:dyDescent="0.3">
      <c r="A224" s="218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</row>
    <row r="225" spans="1:13" x14ac:dyDescent="0.3">
      <c r="A225" s="217" t="s">
        <v>64</v>
      </c>
      <c r="B225" s="217"/>
      <c r="C225" s="217"/>
      <c r="D225" s="217"/>
      <c r="E225" s="217"/>
      <c r="F225" s="217"/>
      <c r="G225" s="217"/>
      <c r="H225" s="217"/>
      <c r="I225" s="217"/>
      <c r="J225" s="217"/>
      <c r="K225" s="217"/>
      <c r="L225" s="217"/>
      <c r="M225" s="217"/>
    </row>
    <row r="226" spans="1:13" x14ac:dyDescent="0.3">
      <c r="A226" s="217" t="s">
        <v>63</v>
      </c>
      <c r="B226" s="217"/>
      <c r="C226" s="217"/>
      <c r="D226" s="217"/>
      <c r="E226" s="217"/>
      <c r="F226" s="221"/>
      <c r="G226" s="217"/>
      <c r="H226" s="217"/>
      <c r="I226" s="217"/>
      <c r="J226" s="217"/>
      <c r="K226" s="217"/>
      <c r="L226" s="217"/>
      <c r="M226" s="217"/>
    </row>
    <row r="227" spans="1:13" x14ac:dyDescent="0.3">
      <c r="A227" s="217" t="s">
        <v>62</v>
      </c>
      <c r="B227" s="217"/>
      <c r="C227" s="217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</row>
    <row r="228" spans="1:13" x14ac:dyDescent="0.3">
      <c r="A228" s="223">
        <v>2625</v>
      </c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76"/>
    </row>
    <row r="229" spans="1:13" x14ac:dyDescent="0.3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78" t="s">
        <v>40</v>
      </c>
    </row>
    <row r="230" spans="1:13" x14ac:dyDescent="0.3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78" t="s">
        <v>41</v>
      </c>
    </row>
    <row r="231" spans="1:13" x14ac:dyDescent="0.3">
      <c r="A231" s="217"/>
      <c r="B231" s="217"/>
      <c r="C231" s="217"/>
      <c r="D231" s="78" t="s">
        <v>42</v>
      </c>
      <c r="E231" s="78" t="s">
        <v>42</v>
      </c>
      <c r="F231" s="78" t="s">
        <v>42</v>
      </c>
      <c r="G231" s="78" t="s">
        <v>42</v>
      </c>
      <c r="H231" s="78" t="s">
        <v>42</v>
      </c>
      <c r="I231" s="78"/>
      <c r="J231" s="78" t="s">
        <v>43</v>
      </c>
      <c r="K231" s="78" t="s">
        <v>44</v>
      </c>
      <c r="L231" s="78" t="s">
        <v>45</v>
      </c>
      <c r="M231" s="78" t="s">
        <v>46</v>
      </c>
    </row>
    <row r="232" spans="1:13" x14ac:dyDescent="0.3">
      <c r="A232" s="78"/>
      <c r="B232" s="78" t="s">
        <v>42</v>
      </c>
      <c r="C232" s="78" t="s">
        <v>47</v>
      </c>
      <c r="D232" s="78" t="s">
        <v>48</v>
      </c>
      <c r="E232" s="78" t="s">
        <v>48</v>
      </c>
      <c r="F232" s="78" t="s">
        <v>48</v>
      </c>
      <c r="G232" s="78" t="s">
        <v>48</v>
      </c>
      <c r="H232" s="78" t="s">
        <v>48</v>
      </c>
      <c r="I232" s="78" t="s">
        <v>49</v>
      </c>
      <c r="J232" s="78" t="s">
        <v>40</v>
      </c>
      <c r="K232" s="78" t="s">
        <v>40</v>
      </c>
      <c r="L232" s="78" t="s">
        <v>40</v>
      </c>
      <c r="M232" s="78" t="s">
        <v>40</v>
      </c>
    </row>
    <row r="233" spans="1:13" x14ac:dyDescent="0.3">
      <c r="A233" s="78" t="s">
        <v>50</v>
      </c>
      <c r="B233" s="78" t="s">
        <v>51</v>
      </c>
      <c r="C233" s="78" t="s">
        <v>52</v>
      </c>
      <c r="D233" s="78" t="s">
        <v>53</v>
      </c>
      <c r="E233" s="78" t="s">
        <v>54</v>
      </c>
      <c r="F233" s="78" t="s">
        <v>55</v>
      </c>
      <c r="G233" s="78" t="s">
        <v>56</v>
      </c>
      <c r="H233" s="78" t="s">
        <v>57</v>
      </c>
      <c r="I233" s="78" t="s">
        <v>52</v>
      </c>
      <c r="J233" s="78" t="s">
        <v>58</v>
      </c>
      <c r="K233" s="78" t="s">
        <v>58</v>
      </c>
      <c r="L233" s="78" t="s">
        <v>58</v>
      </c>
      <c r="M233" s="78" t="s">
        <v>58</v>
      </c>
    </row>
    <row r="234" spans="1:13" x14ac:dyDescent="0.3">
      <c r="A234" s="219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</row>
    <row r="235" spans="1:13" x14ac:dyDescent="0.3">
      <c r="A235" s="76">
        <v>1</v>
      </c>
      <c r="B235" s="77">
        <v>969</v>
      </c>
      <c r="C235" s="76">
        <v>27550</v>
      </c>
      <c r="D235" s="77">
        <v>28519</v>
      </c>
      <c r="E235" s="77">
        <v>29488</v>
      </c>
      <c r="F235" s="77">
        <v>30457</v>
      </c>
      <c r="G235" s="77">
        <v>31426</v>
      </c>
      <c r="H235" s="77">
        <v>32395</v>
      </c>
      <c r="I235" s="77">
        <v>33364</v>
      </c>
      <c r="J235" s="76">
        <v>34812</v>
      </c>
      <c r="K235" s="76">
        <v>36260</v>
      </c>
      <c r="L235" s="76">
        <v>39067</v>
      </c>
      <c r="M235" s="76">
        <v>40515</v>
      </c>
    </row>
    <row r="236" spans="1:13" x14ac:dyDescent="0.3">
      <c r="A236" s="76">
        <v>2</v>
      </c>
      <c r="B236" s="77">
        <v>1021</v>
      </c>
      <c r="C236" s="76">
        <v>28393</v>
      </c>
      <c r="D236" s="77">
        <v>29414</v>
      </c>
      <c r="E236" s="77">
        <v>30435</v>
      </c>
      <c r="F236" s="77">
        <v>31456</v>
      </c>
      <c r="G236" s="77">
        <v>32477</v>
      </c>
      <c r="H236" s="77">
        <v>33498</v>
      </c>
      <c r="I236" s="77">
        <v>34519</v>
      </c>
      <c r="J236" s="76">
        <v>36051</v>
      </c>
      <c r="K236" s="76">
        <v>37583</v>
      </c>
      <c r="L236" s="76">
        <v>40473</v>
      </c>
      <c r="M236" s="76">
        <v>42007</v>
      </c>
    </row>
    <row r="237" spans="1:13" x14ac:dyDescent="0.3">
      <c r="A237" s="76">
        <v>3</v>
      </c>
      <c r="B237" s="77">
        <v>1065</v>
      </c>
      <c r="C237" s="76">
        <v>29570</v>
      </c>
      <c r="D237" s="77">
        <v>30635</v>
      </c>
      <c r="E237" s="77">
        <v>31700</v>
      </c>
      <c r="F237" s="77">
        <v>32765</v>
      </c>
      <c r="G237" s="77">
        <v>33830</v>
      </c>
      <c r="H237" s="77">
        <v>34895</v>
      </c>
      <c r="I237" s="77">
        <v>35960</v>
      </c>
      <c r="J237" s="76">
        <v>37558</v>
      </c>
      <c r="K237" s="76">
        <v>39157</v>
      </c>
      <c r="L237" s="76">
        <v>42112</v>
      </c>
      <c r="M237" s="76">
        <v>43712</v>
      </c>
    </row>
    <row r="238" spans="1:13" x14ac:dyDescent="0.3">
      <c r="A238" s="76">
        <v>4</v>
      </c>
      <c r="B238" s="77">
        <v>1124</v>
      </c>
      <c r="C238" s="76">
        <v>30700</v>
      </c>
      <c r="D238" s="77">
        <v>31824</v>
      </c>
      <c r="E238" s="77">
        <v>32948</v>
      </c>
      <c r="F238" s="77">
        <v>34072</v>
      </c>
      <c r="G238" s="77">
        <v>35196</v>
      </c>
      <c r="H238" s="77">
        <v>36320</v>
      </c>
      <c r="I238" s="77">
        <v>37444</v>
      </c>
      <c r="J238" s="76">
        <v>39126</v>
      </c>
      <c r="K238" s="76">
        <v>40805</v>
      </c>
      <c r="L238" s="76">
        <v>43844</v>
      </c>
      <c r="M238" s="76">
        <v>45523</v>
      </c>
    </row>
    <row r="239" spans="1:13" x14ac:dyDescent="0.3">
      <c r="A239" s="76">
        <v>5</v>
      </c>
      <c r="B239" s="77">
        <v>1180</v>
      </c>
      <c r="C239" s="76">
        <v>31946</v>
      </c>
      <c r="D239" s="77">
        <v>33126</v>
      </c>
      <c r="E239" s="77">
        <v>34306</v>
      </c>
      <c r="F239" s="77">
        <v>35486</v>
      </c>
      <c r="G239" s="77">
        <v>36666</v>
      </c>
      <c r="H239" s="77">
        <v>37846</v>
      </c>
      <c r="I239" s="77">
        <v>39026</v>
      </c>
      <c r="J239" s="76">
        <v>40795</v>
      </c>
      <c r="K239" s="76">
        <v>42562</v>
      </c>
      <c r="L239" s="76">
        <v>45689</v>
      </c>
      <c r="M239" s="76">
        <v>47457</v>
      </c>
    </row>
    <row r="240" spans="1:13" x14ac:dyDescent="0.3">
      <c r="A240" s="76">
        <v>6</v>
      </c>
      <c r="B240" s="77">
        <v>1241</v>
      </c>
      <c r="C240" s="76">
        <v>33387</v>
      </c>
      <c r="D240" s="77">
        <v>34628</v>
      </c>
      <c r="E240" s="77">
        <v>35869</v>
      </c>
      <c r="F240" s="77">
        <v>37110</v>
      </c>
      <c r="G240" s="77">
        <v>38351</v>
      </c>
      <c r="H240" s="77">
        <v>39592</v>
      </c>
      <c r="I240" s="77">
        <v>40833</v>
      </c>
      <c r="J240" s="76">
        <v>42696</v>
      </c>
      <c r="K240" s="76">
        <v>44557</v>
      </c>
      <c r="L240" s="76">
        <v>47780</v>
      </c>
      <c r="M240" s="76">
        <v>49644</v>
      </c>
    </row>
    <row r="241" spans="1:13" x14ac:dyDescent="0.3">
      <c r="A241" s="76">
        <v>7</v>
      </c>
      <c r="B241" s="77">
        <v>1293</v>
      </c>
      <c r="C241" s="76">
        <v>35026</v>
      </c>
      <c r="D241" s="77">
        <v>36319</v>
      </c>
      <c r="E241" s="77">
        <v>37612</v>
      </c>
      <c r="F241" s="77">
        <v>38905</v>
      </c>
      <c r="G241" s="77">
        <v>40198</v>
      </c>
      <c r="H241" s="77">
        <v>41491</v>
      </c>
      <c r="I241" s="77">
        <v>42784</v>
      </c>
      <c r="J241" s="76">
        <v>44720</v>
      </c>
      <c r="K241" s="76">
        <v>46656</v>
      </c>
      <c r="L241" s="76">
        <v>49952</v>
      </c>
      <c r="M241" s="76">
        <v>51888</v>
      </c>
    </row>
    <row r="242" spans="1:13" x14ac:dyDescent="0.3">
      <c r="A242" s="76">
        <v>8</v>
      </c>
      <c r="B242" s="77">
        <v>1343</v>
      </c>
      <c r="C242" s="76">
        <v>36753</v>
      </c>
      <c r="D242" s="77">
        <v>38096</v>
      </c>
      <c r="E242" s="77">
        <v>39439</v>
      </c>
      <c r="F242" s="77">
        <v>40782</v>
      </c>
      <c r="G242" s="77">
        <v>42125</v>
      </c>
      <c r="H242" s="77">
        <v>43468</v>
      </c>
      <c r="I242" s="77">
        <v>44811</v>
      </c>
      <c r="J242" s="76">
        <v>46823</v>
      </c>
      <c r="K242" s="76">
        <v>48837</v>
      </c>
      <c r="L242" s="76">
        <v>52204</v>
      </c>
      <c r="M242" s="76">
        <v>54219</v>
      </c>
    </row>
    <row r="243" spans="1:13" x14ac:dyDescent="0.3">
      <c r="A243" s="76">
        <v>9</v>
      </c>
      <c r="B243" s="77">
        <v>1400</v>
      </c>
      <c r="C243" s="76">
        <v>38557</v>
      </c>
      <c r="D243" s="77">
        <v>39957</v>
      </c>
      <c r="E243" s="77">
        <v>41357</v>
      </c>
      <c r="F243" s="77">
        <v>42757</v>
      </c>
      <c r="G243" s="77">
        <v>44157</v>
      </c>
      <c r="H243" s="77">
        <v>45557</v>
      </c>
      <c r="I243" s="77">
        <v>46957</v>
      </c>
      <c r="J243" s="76">
        <v>49062</v>
      </c>
      <c r="K243" s="76">
        <v>51164</v>
      </c>
      <c r="L243" s="76">
        <v>54627</v>
      </c>
      <c r="M243" s="76">
        <v>56729</v>
      </c>
    </row>
    <row r="244" spans="1:13" x14ac:dyDescent="0.3">
      <c r="A244" s="76">
        <v>10</v>
      </c>
      <c r="B244" s="77">
        <v>1473</v>
      </c>
      <c r="C244" s="76">
        <v>40497</v>
      </c>
      <c r="D244" s="77">
        <v>41970</v>
      </c>
      <c r="E244" s="77">
        <v>43443</v>
      </c>
      <c r="F244" s="77">
        <v>44916</v>
      </c>
      <c r="G244" s="77">
        <v>46389</v>
      </c>
      <c r="H244" s="77">
        <v>47862</v>
      </c>
      <c r="I244" s="77">
        <v>49335</v>
      </c>
      <c r="J244" s="76">
        <v>51540</v>
      </c>
      <c r="K244" s="76">
        <v>53743</v>
      </c>
      <c r="L244" s="76">
        <v>57303</v>
      </c>
      <c r="M244" s="76">
        <v>59509</v>
      </c>
    </row>
    <row r="245" spans="1:13" x14ac:dyDescent="0.3">
      <c r="A245" s="76">
        <v>11</v>
      </c>
      <c r="B245" s="77">
        <v>1533</v>
      </c>
      <c r="C245" s="76">
        <v>42628</v>
      </c>
      <c r="D245" s="77">
        <v>44161</v>
      </c>
      <c r="E245" s="77">
        <v>45694</v>
      </c>
      <c r="F245" s="77">
        <v>47227</v>
      </c>
      <c r="G245" s="77">
        <v>48760</v>
      </c>
      <c r="H245" s="77">
        <v>50293</v>
      </c>
      <c r="I245" s="77">
        <v>51826</v>
      </c>
      <c r="J245" s="76">
        <v>54120</v>
      </c>
      <c r="K245" s="76">
        <v>56416</v>
      </c>
      <c r="L245" s="76">
        <v>60069</v>
      </c>
      <c r="M245" s="76">
        <v>62365</v>
      </c>
    </row>
    <row r="246" spans="1:13" x14ac:dyDescent="0.3">
      <c r="A246" s="76">
        <v>12</v>
      </c>
      <c r="B246" s="77">
        <v>1600</v>
      </c>
      <c r="C246" s="76">
        <v>44752</v>
      </c>
      <c r="D246" s="77">
        <v>46352</v>
      </c>
      <c r="E246" s="77">
        <v>47952</v>
      </c>
      <c r="F246" s="77">
        <v>49552</v>
      </c>
      <c r="G246" s="77">
        <v>51152</v>
      </c>
      <c r="H246" s="77">
        <v>52752</v>
      </c>
      <c r="I246" s="77">
        <v>54352</v>
      </c>
      <c r="J246" s="76">
        <v>56753</v>
      </c>
      <c r="K246" s="76">
        <v>59158</v>
      </c>
      <c r="L246" s="76">
        <v>62914</v>
      </c>
      <c r="M246" s="76">
        <v>65315</v>
      </c>
    </row>
    <row r="247" spans="1:13" x14ac:dyDescent="0.3">
      <c r="A247" s="76">
        <v>13</v>
      </c>
      <c r="B247" s="77">
        <v>1670</v>
      </c>
      <c r="C247" s="76">
        <v>47161</v>
      </c>
      <c r="D247" s="77">
        <v>48831</v>
      </c>
      <c r="E247" s="77">
        <v>50501</v>
      </c>
      <c r="F247" s="77">
        <v>52171</v>
      </c>
      <c r="G247" s="77">
        <v>53841</v>
      </c>
      <c r="H247" s="77">
        <v>55511</v>
      </c>
      <c r="I247" s="77">
        <v>57181</v>
      </c>
      <c r="J247" s="76">
        <v>59682</v>
      </c>
      <c r="K247" s="76">
        <v>62183</v>
      </c>
      <c r="L247" s="76">
        <v>66043</v>
      </c>
      <c r="M247" s="76">
        <v>68544</v>
      </c>
    </row>
    <row r="248" spans="1:13" x14ac:dyDescent="0.3">
      <c r="A248" s="76">
        <v>14</v>
      </c>
      <c r="B248" s="77">
        <v>1752</v>
      </c>
      <c r="C248" s="76">
        <v>49618</v>
      </c>
      <c r="D248" s="77">
        <v>51370</v>
      </c>
      <c r="E248" s="77">
        <v>53122</v>
      </c>
      <c r="F248" s="77">
        <v>54874</v>
      </c>
      <c r="G248" s="77">
        <v>56626</v>
      </c>
      <c r="H248" s="77">
        <v>58378</v>
      </c>
      <c r="I248" s="77">
        <v>60130</v>
      </c>
      <c r="J248" s="76">
        <v>62750</v>
      </c>
      <c r="K248" s="76">
        <v>65372</v>
      </c>
      <c r="L248" s="76">
        <v>69349</v>
      </c>
      <c r="M248" s="76">
        <v>71970</v>
      </c>
    </row>
    <row r="249" spans="1:13" x14ac:dyDescent="0.3">
      <c r="A249" s="76">
        <v>15</v>
      </c>
      <c r="B249" s="77">
        <v>1822</v>
      </c>
      <c r="C249" s="76">
        <v>52217</v>
      </c>
      <c r="D249" s="77">
        <v>54039</v>
      </c>
      <c r="E249" s="77">
        <v>55861</v>
      </c>
      <c r="F249" s="77">
        <v>57683</v>
      </c>
      <c r="G249" s="77">
        <v>59505</v>
      </c>
      <c r="H249" s="77">
        <v>61327</v>
      </c>
      <c r="I249" s="77">
        <v>63149</v>
      </c>
      <c r="J249" s="76">
        <v>65878</v>
      </c>
      <c r="K249" s="76">
        <v>68611</v>
      </c>
      <c r="L249" s="76">
        <v>72695</v>
      </c>
      <c r="M249" s="76">
        <v>75424</v>
      </c>
    </row>
    <row r="250" spans="1:13" x14ac:dyDescent="0.3">
      <c r="A250" s="76">
        <v>16</v>
      </c>
      <c r="B250" s="77">
        <v>1903</v>
      </c>
      <c r="C250" s="76">
        <v>54913</v>
      </c>
      <c r="D250" s="77">
        <v>56816</v>
      </c>
      <c r="E250" s="77">
        <v>58719</v>
      </c>
      <c r="F250" s="77">
        <v>60622</v>
      </c>
      <c r="G250" s="77">
        <v>62525</v>
      </c>
      <c r="H250" s="77">
        <v>64428</v>
      </c>
      <c r="I250" s="77">
        <v>66331</v>
      </c>
      <c r="J250" s="76">
        <v>69185</v>
      </c>
      <c r="K250" s="76">
        <v>72039</v>
      </c>
      <c r="L250" s="76">
        <v>76247</v>
      </c>
      <c r="M250" s="76">
        <v>79098</v>
      </c>
    </row>
    <row r="251" spans="1:13" x14ac:dyDescent="0.3">
      <c r="A251" s="76">
        <v>17</v>
      </c>
      <c r="B251" s="77">
        <v>2005</v>
      </c>
      <c r="C251" s="76">
        <v>57750</v>
      </c>
      <c r="D251" s="77">
        <v>59755</v>
      </c>
      <c r="E251" s="77">
        <v>61760</v>
      </c>
      <c r="F251" s="77">
        <v>63765</v>
      </c>
      <c r="G251" s="77">
        <v>65770</v>
      </c>
      <c r="H251" s="77">
        <v>67775</v>
      </c>
      <c r="I251" s="77">
        <v>69780</v>
      </c>
      <c r="J251" s="76">
        <v>72782</v>
      </c>
      <c r="K251" s="76">
        <v>75782</v>
      </c>
      <c r="L251" s="76">
        <v>80143</v>
      </c>
      <c r="M251" s="76">
        <v>83145</v>
      </c>
    </row>
    <row r="252" spans="1:13" x14ac:dyDescent="0.3">
      <c r="A252" s="76">
        <v>18</v>
      </c>
      <c r="B252" s="77">
        <v>2105</v>
      </c>
      <c r="C252" s="76">
        <v>60782</v>
      </c>
      <c r="D252" s="77">
        <v>62887</v>
      </c>
      <c r="E252" s="77">
        <v>64992</v>
      </c>
      <c r="F252" s="77">
        <v>67097</v>
      </c>
      <c r="G252" s="77">
        <v>69202</v>
      </c>
      <c r="H252" s="77">
        <v>71307</v>
      </c>
      <c r="I252" s="77">
        <v>73412</v>
      </c>
      <c r="J252" s="76">
        <v>76567</v>
      </c>
      <c r="K252" s="76">
        <v>79727</v>
      </c>
      <c r="L252" s="76">
        <v>84238</v>
      </c>
      <c r="M252" s="76">
        <v>87396</v>
      </c>
    </row>
    <row r="253" spans="1:13" x14ac:dyDescent="0.3">
      <c r="A253" s="76">
        <v>19</v>
      </c>
      <c r="B253" s="77">
        <v>2199</v>
      </c>
      <c r="C253" s="76">
        <v>63854</v>
      </c>
      <c r="D253" s="77">
        <v>66053</v>
      </c>
      <c r="E253" s="77">
        <v>68252</v>
      </c>
      <c r="F253" s="77">
        <v>70451</v>
      </c>
      <c r="G253" s="77">
        <v>72650</v>
      </c>
      <c r="H253" s="77">
        <v>74849</v>
      </c>
      <c r="I253" s="77">
        <v>77048</v>
      </c>
      <c r="J253" s="76">
        <v>80343</v>
      </c>
      <c r="K253" s="76">
        <v>83636</v>
      </c>
      <c r="L253" s="76">
        <v>88289</v>
      </c>
      <c r="M253" s="76">
        <v>91583</v>
      </c>
    </row>
    <row r="254" spans="1:13" x14ac:dyDescent="0.3">
      <c r="A254" s="76">
        <v>20</v>
      </c>
      <c r="B254" s="77">
        <v>2297</v>
      </c>
      <c r="C254" s="76">
        <v>66903</v>
      </c>
      <c r="D254" s="77">
        <v>69200</v>
      </c>
      <c r="E254" s="77">
        <v>71497</v>
      </c>
      <c r="F254" s="77">
        <v>73794</v>
      </c>
      <c r="G254" s="77">
        <v>76091</v>
      </c>
      <c r="H254" s="77">
        <v>78388</v>
      </c>
      <c r="I254" s="77">
        <v>80685</v>
      </c>
      <c r="J254" s="76">
        <v>84134</v>
      </c>
      <c r="K254" s="76">
        <v>87581</v>
      </c>
      <c r="L254" s="76">
        <v>92385</v>
      </c>
      <c r="M254" s="76">
        <v>95834</v>
      </c>
    </row>
    <row r="255" spans="1:13" x14ac:dyDescent="0.3">
      <c r="A255" s="76">
        <v>21</v>
      </c>
      <c r="B255" s="77">
        <v>2396</v>
      </c>
      <c r="C255" s="76">
        <v>70263</v>
      </c>
      <c r="D255" s="77">
        <v>72659</v>
      </c>
      <c r="E255" s="77">
        <v>75055</v>
      </c>
      <c r="F255" s="77">
        <v>77451</v>
      </c>
      <c r="G255" s="77">
        <v>79847</v>
      </c>
      <c r="H255" s="77">
        <v>82243</v>
      </c>
      <c r="I255" s="77">
        <v>84639</v>
      </c>
      <c r="J255" s="76">
        <v>88234</v>
      </c>
      <c r="K255" s="76">
        <v>91825</v>
      </c>
      <c r="L255" s="76">
        <v>96776</v>
      </c>
      <c r="M255" s="76">
        <v>100370</v>
      </c>
    </row>
    <row r="256" spans="1:13" ht="15" customHeight="1" x14ac:dyDescent="0.3">
      <c r="A256" s="76">
        <v>22</v>
      </c>
      <c r="B256" s="77">
        <v>2538</v>
      </c>
      <c r="C256" s="76">
        <v>73781</v>
      </c>
      <c r="D256" s="77">
        <v>76319</v>
      </c>
      <c r="E256" s="77">
        <v>78857</v>
      </c>
      <c r="F256" s="77">
        <v>81395</v>
      </c>
      <c r="G256" s="77">
        <v>83933</v>
      </c>
      <c r="H256" s="77">
        <v>86471</v>
      </c>
      <c r="I256" s="77">
        <v>89009</v>
      </c>
      <c r="J256" s="76">
        <v>92809</v>
      </c>
      <c r="K256" s="76">
        <v>96610</v>
      </c>
      <c r="L256" s="76">
        <v>101766</v>
      </c>
      <c r="M256" s="76">
        <v>105567</v>
      </c>
    </row>
    <row r="257" spans="1:19" x14ac:dyDescent="0.3">
      <c r="A257" s="76">
        <v>23</v>
      </c>
      <c r="B257" s="77">
        <v>2610</v>
      </c>
      <c r="C257" s="76">
        <v>77530</v>
      </c>
      <c r="D257" s="77">
        <v>80140</v>
      </c>
      <c r="E257" s="77">
        <v>82750</v>
      </c>
      <c r="F257" s="77">
        <v>85360</v>
      </c>
      <c r="G257" s="77">
        <v>87970</v>
      </c>
      <c r="H257" s="77">
        <v>90580</v>
      </c>
      <c r="I257" s="77">
        <v>93190</v>
      </c>
      <c r="J257" s="76">
        <v>97106</v>
      </c>
      <c r="K257" s="76">
        <v>101022</v>
      </c>
      <c r="L257" s="76">
        <v>106293</v>
      </c>
      <c r="M257" s="76">
        <v>110209</v>
      </c>
    </row>
    <row r="258" spans="1:19" x14ac:dyDescent="0.3">
      <c r="A258" s="76">
        <v>24</v>
      </c>
      <c r="B258" s="77">
        <v>2707</v>
      </c>
      <c r="C258" s="76">
        <v>81482</v>
      </c>
      <c r="D258" s="77">
        <v>84189</v>
      </c>
      <c r="E258" s="77">
        <v>86896</v>
      </c>
      <c r="F258" s="77">
        <v>89603</v>
      </c>
      <c r="G258" s="77">
        <v>92310</v>
      </c>
      <c r="H258" s="77">
        <v>95017</v>
      </c>
      <c r="I258" s="77">
        <v>97724</v>
      </c>
      <c r="J258" s="76">
        <v>101782</v>
      </c>
      <c r="K258" s="76">
        <v>105840</v>
      </c>
      <c r="L258" s="76">
        <v>111258</v>
      </c>
      <c r="M258" s="76">
        <v>115316</v>
      </c>
    </row>
    <row r="259" spans="1:19" x14ac:dyDescent="0.3">
      <c r="A259" s="76">
        <v>25</v>
      </c>
      <c r="B259" s="77">
        <v>2824</v>
      </c>
      <c r="C259" s="76">
        <v>85778</v>
      </c>
      <c r="D259" s="77">
        <v>88602</v>
      </c>
      <c r="E259" s="77">
        <v>91426</v>
      </c>
      <c r="F259" s="77">
        <v>94250</v>
      </c>
      <c r="G259" s="77">
        <v>97074</v>
      </c>
      <c r="H259" s="77">
        <v>99898</v>
      </c>
      <c r="I259" s="77">
        <v>102722</v>
      </c>
      <c r="J259" s="76">
        <v>106955</v>
      </c>
      <c r="K259" s="76">
        <v>111183</v>
      </c>
      <c r="L259" s="76">
        <v>116776</v>
      </c>
      <c r="M259" s="76">
        <v>121007</v>
      </c>
    </row>
    <row r="260" spans="1:19" ht="15" thickBot="1" x14ac:dyDescent="0.35">
      <c r="A260" s="219" t="s">
        <v>123</v>
      </c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</row>
    <row r="261" spans="1:19" ht="27" thickBot="1" x14ac:dyDescent="0.35">
      <c r="A261" s="193" t="s">
        <v>114</v>
      </c>
      <c r="B261" s="187"/>
      <c r="C261" s="186" t="s">
        <v>47</v>
      </c>
      <c r="D261" s="187" t="s">
        <v>117</v>
      </c>
      <c r="E261" s="187" t="s">
        <v>117</v>
      </c>
      <c r="F261" s="187" t="s">
        <v>117</v>
      </c>
      <c r="G261" s="187" t="s">
        <v>117</v>
      </c>
      <c r="H261" s="187" t="s">
        <v>117</v>
      </c>
      <c r="I261" s="187" t="s">
        <v>49</v>
      </c>
      <c r="J261" s="187" t="s">
        <v>118</v>
      </c>
      <c r="K261" s="187" t="s">
        <v>119</v>
      </c>
      <c r="L261" s="187" t="s">
        <v>120</v>
      </c>
      <c r="M261" s="188" t="s">
        <v>121</v>
      </c>
    </row>
    <row r="262" spans="1:19" ht="27" thickBot="1" x14ac:dyDescent="0.35">
      <c r="A262" s="189" t="s">
        <v>50</v>
      </c>
      <c r="B262" s="190" t="s">
        <v>122</v>
      </c>
      <c r="C262" s="190" t="s">
        <v>52</v>
      </c>
      <c r="D262" s="190" t="s">
        <v>53</v>
      </c>
      <c r="E262" s="190" t="s">
        <v>54</v>
      </c>
      <c r="F262" s="190" t="s">
        <v>55</v>
      </c>
      <c r="G262" s="190" t="s">
        <v>56</v>
      </c>
      <c r="H262" s="190" t="s">
        <v>57</v>
      </c>
      <c r="I262" s="190" t="s">
        <v>52</v>
      </c>
      <c r="J262" s="190" t="s">
        <v>58</v>
      </c>
      <c r="K262" s="190" t="s">
        <v>58</v>
      </c>
      <c r="L262" s="190" t="s">
        <v>58</v>
      </c>
      <c r="M262" s="191" t="s">
        <v>58</v>
      </c>
    </row>
    <row r="263" spans="1:19" ht="15" thickBot="1" x14ac:dyDescent="0.35">
      <c r="A263" s="181">
        <v>1</v>
      </c>
      <c r="B263" s="180">
        <v>988</v>
      </c>
      <c r="C263" s="180">
        <v>28101</v>
      </c>
      <c r="D263" s="180">
        <v>29089</v>
      </c>
      <c r="E263" s="180">
        <v>30077</v>
      </c>
      <c r="F263" s="180">
        <v>31065</v>
      </c>
      <c r="G263" s="180">
        <v>32053</v>
      </c>
      <c r="H263" s="180">
        <v>33041</v>
      </c>
      <c r="I263" s="180">
        <v>34029</v>
      </c>
      <c r="J263" s="180">
        <v>35506</v>
      </c>
      <c r="K263" s="180">
        <v>36983</v>
      </c>
      <c r="L263" s="180">
        <v>39846</v>
      </c>
      <c r="M263" s="182">
        <v>41323</v>
      </c>
      <c r="O263" s="192"/>
      <c r="P263" s="192"/>
      <c r="Q263" s="192"/>
      <c r="R263" s="192"/>
      <c r="S263" s="192"/>
    </row>
    <row r="264" spans="1:19" ht="15" thickBot="1" x14ac:dyDescent="0.35">
      <c r="A264" s="181">
        <v>2</v>
      </c>
      <c r="B264" s="180">
        <v>1041</v>
      </c>
      <c r="C264" s="180">
        <v>28961</v>
      </c>
      <c r="D264" s="180">
        <v>30002</v>
      </c>
      <c r="E264" s="180">
        <v>31043</v>
      </c>
      <c r="F264" s="180">
        <v>32084</v>
      </c>
      <c r="G264" s="180">
        <v>33125</v>
      </c>
      <c r="H264" s="180">
        <v>34166</v>
      </c>
      <c r="I264" s="180">
        <v>35207</v>
      </c>
      <c r="J264" s="180">
        <v>36770</v>
      </c>
      <c r="K264" s="180">
        <v>38332</v>
      </c>
      <c r="L264" s="180">
        <v>41280</v>
      </c>
      <c r="M264" s="182">
        <v>42845</v>
      </c>
      <c r="O264" s="192"/>
      <c r="P264" s="192"/>
      <c r="Q264" s="192"/>
      <c r="R264" s="192"/>
      <c r="S264" s="192"/>
    </row>
    <row r="265" spans="1:19" ht="15" thickBot="1" x14ac:dyDescent="0.35">
      <c r="A265" s="181">
        <v>3</v>
      </c>
      <c r="B265" s="180">
        <v>1086</v>
      </c>
      <c r="C265" s="180">
        <v>30161</v>
      </c>
      <c r="D265" s="180">
        <v>31247</v>
      </c>
      <c r="E265" s="180">
        <v>32333</v>
      </c>
      <c r="F265" s="180">
        <v>33419</v>
      </c>
      <c r="G265" s="180">
        <v>34505</v>
      </c>
      <c r="H265" s="180">
        <v>35591</v>
      </c>
      <c r="I265" s="180">
        <v>36677</v>
      </c>
      <c r="J265" s="180">
        <v>38307</v>
      </c>
      <c r="K265" s="180">
        <v>39938</v>
      </c>
      <c r="L265" s="180">
        <v>42952</v>
      </c>
      <c r="M265" s="182">
        <v>44584</v>
      </c>
      <c r="O265" s="192"/>
      <c r="P265" s="192"/>
      <c r="Q265" s="192"/>
      <c r="R265" s="192"/>
      <c r="S265" s="192"/>
    </row>
    <row r="266" spans="1:19" ht="15" thickBot="1" x14ac:dyDescent="0.35">
      <c r="A266" s="181">
        <v>4</v>
      </c>
      <c r="B266" s="180">
        <v>1147</v>
      </c>
      <c r="C266" s="180">
        <v>31314</v>
      </c>
      <c r="D266" s="180">
        <v>32461</v>
      </c>
      <c r="E266" s="180">
        <v>33608</v>
      </c>
      <c r="F266" s="180">
        <v>34755</v>
      </c>
      <c r="G266" s="180">
        <v>35902</v>
      </c>
      <c r="H266" s="180">
        <v>37049</v>
      </c>
      <c r="I266" s="180">
        <v>38196</v>
      </c>
      <c r="J266" s="180">
        <v>39912</v>
      </c>
      <c r="K266" s="180">
        <v>41624</v>
      </c>
      <c r="L266" s="180">
        <v>44724</v>
      </c>
      <c r="M266" s="182">
        <v>46437</v>
      </c>
      <c r="O266" s="192"/>
      <c r="P266" s="192"/>
      <c r="Q266" s="192"/>
      <c r="R266" s="192"/>
      <c r="S266" s="192"/>
    </row>
    <row r="267" spans="1:19" ht="15" thickBot="1" x14ac:dyDescent="0.35">
      <c r="A267" s="181">
        <v>5</v>
      </c>
      <c r="B267" s="180">
        <v>1204</v>
      </c>
      <c r="C267" s="180">
        <v>32585</v>
      </c>
      <c r="D267" s="180">
        <v>33789</v>
      </c>
      <c r="E267" s="180">
        <v>34993</v>
      </c>
      <c r="F267" s="180">
        <v>36197</v>
      </c>
      <c r="G267" s="180">
        <v>37401</v>
      </c>
      <c r="H267" s="180">
        <v>38605</v>
      </c>
      <c r="I267" s="180">
        <v>39809</v>
      </c>
      <c r="J267" s="180">
        <v>41613</v>
      </c>
      <c r="K267" s="180">
        <v>43416</v>
      </c>
      <c r="L267" s="180">
        <v>46605</v>
      </c>
      <c r="M267" s="182">
        <v>48409</v>
      </c>
      <c r="O267" s="192"/>
      <c r="P267" s="192"/>
      <c r="Q267" s="192"/>
      <c r="R267" s="192"/>
      <c r="S267" s="192"/>
    </row>
    <row r="268" spans="1:19" ht="15" thickBot="1" x14ac:dyDescent="0.35">
      <c r="A268" s="181">
        <v>6</v>
      </c>
      <c r="B268" s="180">
        <v>1266</v>
      </c>
      <c r="C268" s="180">
        <v>34055</v>
      </c>
      <c r="D268" s="180">
        <v>35321</v>
      </c>
      <c r="E268" s="180">
        <v>36587</v>
      </c>
      <c r="F268" s="180">
        <v>37853</v>
      </c>
      <c r="G268" s="180">
        <v>39119</v>
      </c>
      <c r="H268" s="180">
        <v>40385</v>
      </c>
      <c r="I268" s="180">
        <v>41651</v>
      </c>
      <c r="J268" s="180">
        <v>43551</v>
      </c>
      <c r="K268" s="180">
        <v>45449</v>
      </c>
      <c r="L268" s="180">
        <v>48737</v>
      </c>
      <c r="M268" s="182">
        <v>50638</v>
      </c>
      <c r="O268" s="192"/>
      <c r="P268" s="192"/>
      <c r="Q268" s="192"/>
      <c r="R268" s="192"/>
      <c r="S268" s="192"/>
    </row>
    <row r="269" spans="1:19" ht="15" thickBot="1" x14ac:dyDescent="0.35">
      <c r="A269" s="181">
        <v>7</v>
      </c>
      <c r="B269" s="180">
        <v>1319</v>
      </c>
      <c r="C269" s="180">
        <v>35727</v>
      </c>
      <c r="D269" s="180">
        <v>37046</v>
      </c>
      <c r="E269" s="180">
        <v>38365</v>
      </c>
      <c r="F269" s="180">
        <v>39684</v>
      </c>
      <c r="G269" s="180">
        <v>41003</v>
      </c>
      <c r="H269" s="180">
        <v>42322</v>
      </c>
      <c r="I269" s="180">
        <v>43641</v>
      </c>
      <c r="J269" s="180">
        <v>45616</v>
      </c>
      <c r="K269" s="180">
        <v>47590</v>
      </c>
      <c r="L269" s="180">
        <v>50952</v>
      </c>
      <c r="M269" s="182">
        <v>52927</v>
      </c>
      <c r="O269" s="192"/>
      <c r="P269" s="192"/>
      <c r="Q269" s="192"/>
      <c r="R269" s="192"/>
      <c r="S269" s="192"/>
    </row>
    <row r="270" spans="1:19" ht="15" thickBot="1" x14ac:dyDescent="0.35">
      <c r="A270" s="181">
        <v>8</v>
      </c>
      <c r="B270" s="180">
        <v>1370</v>
      </c>
      <c r="C270" s="180">
        <v>37488</v>
      </c>
      <c r="D270" s="180">
        <v>38858</v>
      </c>
      <c r="E270" s="180">
        <v>40228</v>
      </c>
      <c r="F270" s="180">
        <v>41598</v>
      </c>
      <c r="G270" s="180">
        <v>42968</v>
      </c>
      <c r="H270" s="180">
        <v>44338</v>
      </c>
      <c r="I270" s="180">
        <v>45708</v>
      </c>
      <c r="J270" s="180">
        <v>47760</v>
      </c>
      <c r="K270" s="180">
        <v>49815</v>
      </c>
      <c r="L270" s="180">
        <v>53249</v>
      </c>
      <c r="M270" s="182">
        <v>55304</v>
      </c>
      <c r="O270" s="192"/>
      <c r="P270" s="192"/>
      <c r="Q270" s="192"/>
      <c r="R270" s="192"/>
      <c r="S270" s="192"/>
    </row>
    <row r="271" spans="1:19" ht="15" thickBot="1" x14ac:dyDescent="0.35">
      <c r="A271" s="181">
        <v>9</v>
      </c>
      <c r="B271" s="180">
        <v>1428</v>
      </c>
      <c r="C271" s="180">
        <v>39328</v>
      </c>
      <c r="D271" s="180">
        <v>40756</v>
      </c>
      <c r="E271" s="180">
        <v>42184</v>
      </c>
      <c r="F271" s="180">
        <v>43612</v>
      </c>
      <c r="G271" s="180">
        <v>45040</v>
      </c>
      <c r="H271" s="180">
        <v>46468</v>
      </c>
      <c r="I271" s="180">
        <v>47896</v>
      </c>
      <c r="J271" s="180">
        <v>50043</v>
      </c>
      <c r="K271" s="180">
        <v>52187</v>
      </c>
      <c r="L271" s="180">
        <v>55719</v>
      </c>
      <c r="M271" s="182">
        <v>57863</v>
      </c>
    </row>
    <row r="272" spans="1:19" ht="15" thickBot="1" x14ac:dyDescent="0.35">
      <c r="A272" s="181">
        <v>10</v>
      </c>
      <c r="B272" s="180">
        <v>1503</v>
      </c>
      <c r="C272" s="180">
        <v>41307</v>
      </c>
      <c r="D272" s="180">
        <v>42810</v>
      </c>
      <c r="E272" s="180">
        <v>44313</v>
      </c>
      <c r="F272" s="180">
        <v>45816</v>
      </c>
      <c r="G272" s="180">
        <v>47319</v>
      </c>
      <c r="H272" s="180">
        <v>48822</v>
      </c>
      <c r="I272" s="180">
        <v>50325</v>
      </c>
      <c r="J272" s="180">
        <v>52574</v>
      </c>
      <c r="K272" s="180">
        <v>54821</v>
      </c>
      <c r="L272" s="180">
        <v>58452</v>
      </c>
      <c r="M272" s="182">
        <v>60702</v>
      </c>
    </row>
    <row r="273" spans="1:13" ht="15" thickBot="1" x14ac:dyDescent="0.35">
      <c r="A273" s="181">
        <v>11</v>
      </c>
      <c r="B273" s="180">
        <v>1564</v>
      </c>
      <c r="C273" s="180">
        <v>43481</v>
      </c>
      <c r="D273" s="180">
        <v>45045</v>
      </c>
      <c r="E273" s="180">
        <v>46609</v>
      </c>
      <c r="F273" s="180">
        <v>48173</v>
      </c>
      <c r="G273" s="180">
        <v>49737</v>
      </c>
      <c r="H273" s="180">
        <v>51301</v>
      </c>
      <c r="I273" s="180">
        <v>52865</v>
      </c>
      <c r="J273" s="180">
        <v>55205</v>
      </c>
      <c r="K273" s="180">
        <v>57547</v>
      </c>
      <c r="L273" s="180">
        <v>61273</v>
      </c>
      <c r="M273" s="182">
        <v>63615</v>
      </c>
    </row>
    <row r="274" spans="1:13" ht="15" thickBot="1" x14ac:dyDescent="0.35">
      <c r="A274" s="181">
        <v>12</v>
      </c>
      <c r="B274" s="180">
        <v>1632</v>
      </c>
      <c r="C274" s="180">
        <v>45647</v>
      </c>
      <c r="D274" s="180">
        <v>47279</v>
      </c>
      <c r="E274" s="180">
        <v>48911</v>
      </c>
      <c r="F274" s="180">
        <v>50543</v>
      </c>
      <c r="G274" s="180">
        <v>52175</v>
      </c>
      <c r="H274" s="180">
        <v>53807</v>
      </c>
      <c r="I274" s="180">
        <v>55439</v>
      </c>
      <c r="J274" s="180">
        <v>57888</v>
      </c>
      <c r="K274" s="180">
        <v>60341</v>
      </c>
      <c r="L274" s="180">
        <v>64172</v>
      </c>
      <c r="M274" s="182">
        <v>66621</v>
      </c>
    </row>
    <row r="275" spans="1:13" ht="15" thickBot="1" x14ac:dyDescent="0.35">
      <c r="A275" s="181">
        <v>13</v>
      </c>
      <c r="B275" s="180">
        <v>1704</v>
      </c>
      <c r="C275" s="180">
        <v>48104</v>
      </c>
      <c r="D275" s="180">
        <v>49808</v>
      </c>
      <c r="E275" s="180">
        <v>51512</v>
      </c>
      <c r="F275" s="180">
        <v>53216</v>
      </c>
      <c r="G275" s="180">
        <v>54920</v>
      </c>
      <c r="H275" s="180">
        <v>56624</v>
      </c>
      <c r="I275" s="180">
        <v>58328</v>
      </c>
      <c r="J275" s="180">
        <v>60879</v>
      </c>
      <c r="K275" s="180">
        <v>63430</v>
      </c>
      <c r="L275" s="180">
        <v>67367</v>
      </c>
      <c r="M275" s="182">
        <v>69918</v>
      </c>
    </row>
    <row r="276" spans="1:13" ht="15" thickBot="1" x14ac:dyDescent="0.35">
      <c r="A276" s="181">
        <v>14</v>
      </c>
      <c r="B276" s="180">
        <v>1787</v>
      </c>
      <c r="C276" s="180">
        <v>50610</v>
      </c>
      <c r="D276" s="180">
        <v>52397</v>
      </c>
      <c r="E276" s="180">
        <v>54184</v>
      </c>
      <c r="F276" s="180">
        <v>55971</v>
      </c>
      <c r="G276" s="180">
        <v>57758</v>
      </c>
      <c r="H276" s="180">
        <v>59545</v>
      </c>
      <c r="I276" s="180">
        <v>61332</v>
      </c>
      <c r="J276" s="180">
        <v>64004</v>
      </c>
      <c r="K276" s="180">
        <v>66679</v>
      </c>
      <c r="L276" s="180">
        <v>70735</v>
      </c>
      <c r="M276" s="182">
        <v>73409</v>
      </c>
    </row>
    <row r="277" spans="1:13" ht="15" thickBot="1" x14ac:dyDescent="0.35">
      <c r="A277" s="181">
        <v>15</v>
      </c>
      <c r="B277" s="180">
        <v>1859</v>
      </c>
      <c r="C277" s="180">
        <v>53261</v>
      </c>
      <c r="D277" s="180">
        <v>55120</v>
      </c>
      <c r="E277" s="180">
        <v>56979</v>
      </c>
      <c r="F277" s="180">
        <v>58838</v>
      </c>
      <c r="G277" s="180">
        <v>60697</v>
      </c>
      <c r="H277" s="180">
        <v>62556</v>
      </c>
      <c r="I277" s="180">
        <v>64415</v>
      </c>
      <c r="J277" s="180">
        <v>67199</v>
      </c>
      <c r="K277" s="180">
        <v>69986</v>
      </c>
      <c r="L277" s="180">
        <v>74152</v>
      </c>
      <c r="M277" s="182">
        <v>76936</v>
      </c>
    </row>
    <row r="278" spans="1:13" ht="15" thickBot="1" x14ac:dyDescent="0.35">
      <c r="A278" s="181">
        <v>16</v>
      </c>
      <c r="B278" s="180">
        <v>1941</v>
      </c>
      <c r="C278" s="180">
        <v>56011</v>
      </c>
      <c r="D278" s="180">
        <v>57952</v>
      </c>
      <c r="E278" s="180">
        <v>59893</v>
      </c>
      <c r="F278" s="180">
        <v>61834</v>
      </c>
      <c r="G278" s="180">
        <v>63775</v>
      </c>
      <c r="H278" s="180">
        <v>65716</v>
      </c>
      <c r="I278" s="180">
        <v>67657</v>
      </c>
      <c r="J278" s="180">
        <v>70568</v>
      </c>
      <c r="K278" s="180">
        <v>73479</v>
      </c>
      <c r="L278" s="180">
        <v>77771</v>
      </c>
      <c r="M278" s="182">
        <v>80679</v>
      </c>
    </row>
    <row r="279" spans="1:13" ht="15" thickBot="1" x14ac:dyDescent="0.35">
      <c r="A279" s="181">
        <v>17</v>
      </c>
      <c r="B279" s="180">
        <v>2045</v>
      </c>
      <c r="C279" s="180">
        <v>58905</v>
      </c>
      <c r="D279" s="180">
        <v>60950</v>
      </c>
      <c r="E279" s="180">
        <v>62995</v>
      </c>
      <c r="F279" s="180">
        <v>65040</v>
      </c>
      <c r="G279" s="180">
        <v>67085</v>
      </c>
      <c r="H279" s="180">
        <v>69130</v>
      </c>
      <c r="I279" s="180">
        <v>71175</v>
      </c>
      <c r="J279" s="180">
        <v>74237</v>
      </c>
      <c r="K279" s="180">
        <v>77297</v>
      </c>
      <c r="L279" s="180">
        <v>81745</v>
      </c>
      <c r="M279" s="182">
        <v>84807</v>
      </c>
    </row>
    <row r="280" spans="1:13" ht="15" thickBot="1" x14ac:dyDescent="0.35">
      <c r="A280" s="181">
        <v>18</v>
      </c>
      <c r="B280" s="180">
        <v>2147</v>
      </c>
      <c r="C280" s="180">
        <v>61998</v>
      </c>
      <c r="D280" s="180">
        <v>64145</v>
      </c>
      <c r="E280" s="180">
        <v>66292</v>
      </c>
      <c r="F280" s="180">
        <v>68439</v>
      </c>
      <c r="G280" s="180">
        <v>70586</v>
      </c>
      <c r="H280" s="180">
        <v>72733</v>
      </c>
      <c r="I280" s="180">
        <v>74880</v>
      </c>
      <c r="J280" s="180">
        <v>78098</v>
      </c>
      <c r="K280" s="180">
        <v>81321</v>
      </c>
      <c r="L280" s="180">
        <v>85923</v>
      </c>
      <c r="M280" s="182">
        <v>89144</v>
      </c>
    </row>
    <row r="281" spans="1:13" ht="15" thickBot="1" x14ac:dyDescent="0.35">
      <c r="A281" s="181">
        <v>19</v>
      </c>
      <c r="B281" s="180">
        <v>2243</v>
      </c>
      <c r="C281" s="180">
        <v>65131</v>
      </c>
      <c r="D281" s="180">
        <v>67374</v>
      </c>
      <c r="E281" s="180">
        <v>69617</v>
      </c>
      <c r="F281" s="180">
        <v>71860</v>
      </c>
      <c r="G281" s="180">
        <v>74103</v>
      </c>
      <c r="H281" s="180">
        <v>76346</v>
      </c>
      <c r="I281" s="180">
        <v>78589</v>
      </c>
      <c r="J281" s="180">
        <v>81950</v>
      </c>
      <c r="K281" s="180">
        <v>85309</v>
      </c>
      <c r="L281" s="180">
        <v>90055</v>
      </c>
      <c r="M281" s="182">
        <v>93415</v>
      </c>
    </row>
    <row r="282" spans="1:13" ht="15" thickBot="1" x14ac:dyDescent="0.35">
      <c r="A282" s="181">
        <v>20</v>
      </c>
      <c r="B282" s="180">
        <v>2343</v>
      </c>
      <c r="C282" s="180">
        <v>68241</v>
      </c>
      <c r="D282" s="180">
        <v>70584</v>
      </c>
      <c r="E282" s="180">
        <v>72927</v>
      </c>
      <c r="F282" s="180">
        <v>75270</v>
      </c>
      <c r="G282" s="180">
        <v>77613</v>
      </c>
      <c r="H282" s="180">
        <v>79956</v>
      </c>
      <c r="I282" s="180">
        <v>82299</v>
      </c>
      <c r="J282" s="180">
        <v>85817</v>
      </c>
      <c r="K282" s="180">
        <v>89333</v>
      </c>
      <c r="L282" s="180">
        <v>94233</v>
      </c>
      <c r="M282" s="182">
        <v>97751</v>
      </c>
    </row>
    <row r="283" spans="1:13" ht="15" thickBot="1" x14ac:dyDescent="0.35">
      <c r="A283" s="181">
        <v>21</v>
      </c>
      <c r="B283" s="180">
        <v>2444</v>
      </c>
      <c r="C283" s="180">
        <v>71668</v>
      </c>
      <c r="D283" s="180">
        <v>74112</v>
      </c>
      <c r="E283" s="180">
        <v>76556</v>
      </c>
      <c r="F283" s="180">
        <v>79000</v>
      </c>
      <c r="G283" s="180">
        <v>81444</v>
      </c>
      <c r="H283" s="180">
        <v>83888</v>
      </c>
      <c r="I283" s="180">
        <v>86332</v>
      </c>
      <c r="J283" s="180">
        <v>89999</v>
      </c>
      <c r="K283" s="180">
        <v>93662</v>
      </c>
      <c r="L283" s="180">
        <v>98712</v>
      </c>
      <c r="M283" s="182">
        <v>102378</v>
      </c>
    </row>
    <row r="284" spans="1:13" ht="15" thickBot="1" x14ac:dyDescent="0.35">
      <c r="A284" s="181">
        <v>22</v>
      </c>
      <c r="B284" s="180">
        <v>2589</v>
      </c>
      <c r="C284" s="180">
        <v>75257</v>
      </c>
      <c r="D284" s="180">
        <v>77846</v>
      </c>
      <c r="E284" s="180">
        <v>80435</v>
      </c>
      <c r="F284" s="180">
        <v>83024</v>
      </c>
      <c r="G284" s="180">
        <v>85613</v>
      </c>
      <c r="H284" s="180">
        <v>88202</v>
      </c>
      <c r="I284" s="180">
        <v>90791</v>
      </c>
      <c r="J284" s="180">
        <v>94667</v>
      </c>
      <c r="K284" s="180">
        <v>98544</v>
      </c>
      <c r="L284" s="180">
        <v>103803</v>
      </c>
      <c r="M284" s="182">
        <v>107680</v>
      </c>
    </row>
    <row r="285" spans="1:13" ht="15" thickBot="1" x14ac:dyDescent="0.35">
      <c r="A285" s="181">
        <v>23</v>
      </c>
      <c r="B285" s="180">
        <v>2662</v>
      </c>
      <c r="C285" s="180">
        <v>79081</v>
      </c>
      <c r="D285" s="180">
        <v>81743</v>
      </c>
      <c r="E285" s="180">
        <v>84405</v>
      </c>
      <c r="F285" s="180">
        <v>87067</v>
      </c>
      <c r="G285" s="180">
        <v>89729</v>
      </c>
      <c r="H285" s="180">
        <v>92391</v>
      </c>
      <c r="I285" s="180">
        <v>95053</v>
      </c>
      <c r="J285" s="180">
        <v>99047</v>
      </c>
      <c r="K285" s="180">
        <v>103042</v>
      </c>
      <c r="L285" s="180">
        <v>108418</v>
      </c>
      <c r="M285" s="182">
        <v>112412</v>
      </c>
    </row>
    <row r="286" spans="1:13" ht="15" thickBot="1" x14ac:dyDescent="0.35">
      <c r="A286" s="181">
        <v>24</v>
      </c>
      <c r="B286" s="180">
        <v>2761</v>
      </c>
      <c r="C286" s="180">
        <v>83112</v>
      </c>
      <c r="D286" s="180">
        <v>85873</v>
      </c>
      <c r="E286" s="180">
        <v>88634</v>
      </c>
      <c r="F286" s="180">
        <v>91395</v>
      </c>
      <c r="G286" s="180">
        <v>94156</v>
      </c>
      <c r="H286" s="180">
        <v>96917</v>
      </c>
      <c r="I286" s="180">
        <v>99678</v>
      </c>
      <c r="J286" s="180">
        <v>103817</v>
      </c>
      <c r="K286" s="180">
        <v>107956</v>
      </c>
      <c r="L286" s="180">
        <v>113483</v>
      </c>
      <c r="M286" s="182">
        <v>117622</v>
      </c>
    </row>
    <row r="287" spans="1:13" ht="15" thickBot="1" x14ac:dyDescent="0.35">
      <c r="A287" s="183">
        <v>25</v>
      </c>
      <c r="B287" s="184">
        <v>2880</v>
      </c>
      <c r="C287" s="184">
        <v>87494</v>
      </c>
      <c r="D287" s="184">
        <v>90374</v>
      </c>
      <c r="E287" s="184">
        <v>93254</v>
      </c>
      <c r="F287" s="184">
        <v>96134</v>
      </c>
      <c r="G287" s="184">
        <v>99014</v>
      </c>
      <c r="H287" s="184">
        <v>101894</v>
      </c>
      <c r="I287" s="184">
        <v>104774</v>
      </c>
      <c r="J287" s="184">
        <v>109092</v>
      </c>
      <c r="K287" s="184">
        <v>113404</v>
      </c>
      <c r="L287" s="184">
        <v>119109</v>
      </c>
      <c r="M287" s="185">
        <v>123425</v>
      </c>
    </row>
  </sheetData>
  <mergeCells count="53">
    <mergeCell ref="A260:M260"/>
    <mergeCell ref="A77:M77"/>
    <mergeCell ref="A87:M87"/>
    <mergeCell ref="A6:L8"/>
    <mergeCell ref="A43:L45"/>
    <mergeCell ref="A189:M189"/>
    <mergeCell ref="A151:M151"/>
    <mergeCell ref="A150:M150"/>
    <mergeCell ref="A78:M78"/>
    <mergeCell ref="A79:M79"/>
    <mergeCell ref="A114:M114"/>
    <mergeCell ref="A115:M115"/>
    <mergeCell ref="A41:M41"/>
    <mergeCell ref="A42:M42"/>
    <mergeCell ref="A75:M75"/>
    <mergeCell ref="A40:M40"/>
    <mergeCell ref="A76:M76"/>
    <mergeCell ref="A234:M234"/>
    <mergeCell ref="A227:M227"/>
    <mergeCell ref="A225:M225"/>
    <mergeCell ref="A224:M224"/>
    <mergeCell ref="A228:L230"/>
    <mergeCell ref="A231:C231"/>
    <mergeCell ref="A226:M226"/>
    <mergeCell ref="A198:M198"/>
    <mergeCell ref="A188:M188"/>
    <mergeCell ref="A81:L83"/>
    <mergeCell ref="A118:L120"/>
    <mergeCell ref="A155:L157"/>
    <mergeCell ref="A192:L194"/>
    <mergeCell ref="A124:M124"/>
    <mergeCell ref="A190:M190"/>
    <mergeCell ref="A187:M187"/>
    <mergeCell ref="A153:M153"/>
    <mergeCell ref="A154:M154"/>
    <mergeCell ref="A152:M152"/>
    <mergeCell ref="A161:M161"/>
    <mergeCell ref="A1:M1"/>
    <mergeCell ref="A80:M80"/>
    <mergeCell ref="A117:M117"/>
    <mergeCell ref="A191:M191"/>
    <mergeCell ref="A116:M116"/>
    <mergeCell ref="A113:M113"/>
    <mergeCell ref="A46:C46"/>
    <mergeCell ref="A49:M49"/>
    <mergeCell ref="A9:C9"/>
    <mergeCell ref="A2:M2"/>
    <mergeCell ref="A3:M3"/>
    <mergeCell ref="A4:M4"/>
    <mergeCell ref="A5:M5"/>
    <mergeCell ref="A39:M39"/>
    <mergeCell ref="A12:M12"/>
    <mergeCell ref="A38:M38"/>
  </mergeCells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  <rowBreaks count="6" manualBreakCount="6">
    <brk id="37" max="16383" man="1"/>
    <brk id="74" max="16383" man="1"/>
    <brk id="112" max="16383" man="1"/>
    <brk id="149" max="16383" man="1"/>
    <brk id="186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Correction Officer (01)</vt:lpstr>
      <vt:lpstr>Safety and Security (21)</vt:lpstr>
      <vt:lpstr>State Pol Sec Scrng Tech (21)</vt:lpstr>
      <vt:lpstr>EnCon Officer (31)</vt:lpstr>
      <vt:lpstr>Park Pl (31)</vt:lpstr>
      <vt:lpstr>NYSCOPA-SSU (01)</vt:lpstr>
      <vt:lpstr>NYSCOPBA-SSU (21)</vt:lpstr>
      <vt:lpstr>APSU (31) sal sched 2005-15</vt:lpstr>
      <vt:lpstr>'NYSCOPA-SSU (01)'!Print_Area</vt:lpstr>
      <vt:lpstr>'NYSCOPBA-SSU (21)'!Print_Area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SDK</cp:lastModifiedBy>
  <cp:lastPrinted>2016-02-10T17:48:32Z</cp:lastPrinted>
  <dcterms:created xsi:type="dcterms:W3CDTF">2006-01-30T16:45:36Z</dcterms:created>
  <dcterms:modified xsi:type="dcterms:W3CDTF">2016-02-10T18:48:47Z</dcterms:modified>
</cp:coreProperties>
</file>